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reja\AppData\Local\Microsoft\Windows\INetCache\Content.Outlook\D34E9ALW\"/>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6295" windowHeight="1114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F301" i="9"/>
  <c r="E301" i="9"/>
  <c r="B301" i="9" s="1"/>
  <c r="H300" i="9"/>
  <c r="G300" i="9"/>
  <c r="E300" i="9" s="1"/>
  <c r="B300" i="9" s="1"/>
  <c r="F300" i="9"/>
  <c r="H299" i="9"/>
  <c r="G299" i="9"/>
  <c r="F299" i="9"/>
  <c r="H298" i="9"/>
  <c r="E298" i="9" s="1"/>
  <c r="B298" i="9" s="1"/>
  <c r="G298" i="9"/>
  <c r="F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L240" i="9"/>
  <c r="F240" i="9" s="1"/>
  <c r="B240" i="9" s="1"/>
  <c r="E240" i="9"/>
  <c r="M239" i="9"/>
  <c r="L239" i="9"/>
  <c r="F239" i="9"/>
  <c r="E239" i="9"/>
  <c r="B239" i="9" s="1"/>
  <c r="M238" i="9"/>
  <c r="L238" i="9"/>
  <c r="F238" i="9"/>
  <c r="B238" i="9" s="1"/>
  <c r="E238" i="9"/>
  <c r="M237" i="9"/>
  <c r="L237" i="9"/>
  <c r="F237" i="9" s="1"/>
  <c r="B237" i="9" s="1"/>
  <c r="E237" i="9"/>
  <c r="M236" i="9"/>
  <c r="L236" i="9"/>
  <c r="F236" i="9" s="1"/>
  <c r="B236" i="9" s="1"/>
  <c r="E236" i="9"/>
  <c r="M235" i="9"/>
  <c r="L235" i="9"/>
  <c r="F235" i="9"/>
  <c r="E235" i="9"/>
  <c r="B235" i="9" s="1"/>
  <c r="M234" i="9"/>
  <c r="L234" i="9"/>
  <c r="F234" i="9"/>
  <c r="B234" i="9" s="1"/>
  <c r="E234" i="9"/>
  <c r="M233" i="9"/>
  <c r="L233" i="9"/>
  <c r="F233" i="9" s="1"/>
  <c r="B233" i="9" s="1"/>
  <c r="E233" i="9"/>
  <c r="M232" i="9"/>
  <c r="L232" i="9"/>
  <c r="F232" i="9" s="1"/>
  <c r="B232" i="9" s="1"/>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F224" i="9" s="1"/>
  <c r="B224" i="9" s="1"/>
  <c r="L224" i="9"/>
  <c r="E224" i="9"/>
  <c r="M223" i="9"/>
  <c r="F223" i="9" s="1"/>
  <c r="L223" i="9"/>
  <c r="E223" i="9"/>
  <c r="M222" i="9"/>
  <c r="L222" i="9"/>
  <c r="F222" i="9"/>
  <c r="B222" i="9" s="1"/>
  <c r="E222" i="9"/>
  <c r="M221" i="9"/>
  <c r="L221" i="9"/>
  <c r="E221" i="9"/>
  <c r="M220" i="9"/>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E47" i="9" s="1"/>
  <c r="B47" i="9" s="1"/>
  <c r="G47" i="9"/>
  <c r="F47" i="9"/>
  <c r="H46" i="9"/>
  <c r="G46" i="9"/>
  <c r="E46" i="9" s="1"/>
  <c r="B46" i="9" s="1"/>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G28" i="9"/>
  <c r="F28" i="9"/>
  <c r="E28" i="9"/>
  <c r="B28" i="9" s="1"/>
  <c r="H27" i="9"/>
  <c r="G27" i="9"/>
  <c r="F27" i="9"/>
  <c r="H26" i="9"/>
  <c r="G26" i="9"/>
  <c r="E26" i="9" s="1"/>
  <c r="B26" i="9" s="1"/>
  <c r="F26" i="9"/>
  <c r="H25" i="9"/>
  <c r="G25" i="9"/>
  <c r="F25" i="9"/>
  <c r="H24" i="9"/>
  <c r="G24" i="9"/>
  <c r="F24" i="9"/>
  <c r="E24" i="9"/>
  <c r="B24" i="9" s="1"/>
  <c r="H23" i="9"/>
  <c r="G23" i="9"/>
  <c r="F23" i="9"/>
  <c r="H22" i="9"/>
  <c r="G22" i="9"/>
  <c r="E22" i="9" s="1"/>
  <c r="B22" i="9" s="1"/>
  <c r="F22" i="9"/>
  <c r="F21" i="9"/>
  <c r="F4" i="9"/>
  <c r="O3" i="9"/>
  <c r="G275" i="9" s="1"/>
  <c r="E275" i="9" s="1"/>
  <c r="I3" i="9"/>
  <c r="H3" i="9"/>
  <c r="G3" i="9"/>
  <c r="D101" i="8"/>
  <c r="C1576" i="1" s="1"/>
  <c r="D95" i="8"/>
  <c r="D90" i="8"/>
  <c r="D85" i="8"/>
  <c r="D80" i="8"/>
  <c r="D75" i="8"/>
  <c r="D70" i="8"/>
  <c r="D65" i="8"/>
  <c r="D60" i="8"/>
  <c r="D55" i="8"/>
  <c r="D50" i="8"/>
  <c r="D44" i="8"/>
  <c r="D36" i="8"/>
  <c r="D26" i="8"/>
  <c r="D24" i="8" s="1"/>
  <c r="C1499" i="1" s="1"/>
  <c r="H1499" i="1" s="1"/>
  <c r="D18" i="8"/>
  <c r="D8" i="8"/>
  <c r="D6" i="8" s="1"/>
  <c r="C1481" i="1" s="1"/>
  <c r="G1481" i="1"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C1154"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C1124" i="1"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3" i="1" s="1"/>
  <c r="D418" i="4"/>
  <c r="E417" i="4"/>
  <c r="D412" i="1" s="1"/>
  <c r="D417" i="4"/>
  <c r="F417" i="4" s="1"/>
  <c r="E416" i="4"/>
  <c r="D416" i="4"/>
  <c r="C411" i="1" s="1"/>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F356" i="4"/>
  <c r="E356" i="4"/>
  <c r="E351" i="4" s="1"/>
  <c r="D356" i="4"/>
  <c r="F355" i="4"/>
  <c r="F354" i="4"/>
  <c r="F353" i="4"/>
  <c r="E352" i="4"/>
  <c r="D352" i="4"/>
  <c r="F352"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E152" i="4"/>
  <c r="D148" i="1" s="1"/>
  <c r="F150" i="4"/>
  <c r="F149" i="4"/>
  <c r="F148" i="4"/>
  <c r="F147" i="4"/>
  <c r="F146" i="4"/>
  <c r="F145" i="4"/>
  <c r="F144" i="4"/>
  <c r="F143" i="4"/>
  <c r="F142" i="4"/>
  <c r="F141" i="4"/>
  <c r="F140" i="4"/>
  <c r="E140" i="4"/>
  <c r="E139" i="4" s="1"/>
  <c r="D140" i="4"/>
  <c r="F139" i="4"/>
  <c r="D139" i="4"/>
  <c r="F138" i="4"/>
  <c r="F137" i="4"/>
  <c r="F136" i="4"/>
  <c r="F135" i="4"/>
  <c r="E134" i="4"/>
  <c r="E133" i="4" s="1"/>
  <c r="D134" i="4"/>
  <c r="F134" i="4" s="1"/>
  <c r="D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E82" i="4"/>
  <c r="D78" i="1" s="1"/>
  <c r="H78" i="1" s="1"/>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E50"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H29" i="3"/>
  <c r="G29" i="3"/>
  <c r="B29" i="3"/>
  <c r="I28"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H1575" i="1"/>
  <c r="G1575" i="1"/>
  <c r="C1575" i="1"/>
  <c r="G1574" i="1"/>
  <c r="C1574" i="1"/>
  <c r="H1574" i="1" s="1"/>
  <c r="C1573" i="1"/>
  <c r="H1572" i="1"/>
  <c r="G1572" i="1"/>
  <c r="C1572" i="1"/>
  <c r="H1571" i="1"/>
  <c r="G1571" i="1"/>
  <c r="C1571" i="1"/>
  <c r="C1570" i="1"/>
  <c r="H1570" i="1" s="1"/>
  <c r="C1569" i="1"/>
  <c r="C1568" i="1"/>
  <c r="H1568" i="1" s="1"/>
  <c r="C1567" i="1"/>
  <c r="G1567" i="1" s="1"/>
  <c r="C1566" i="1"/>
  <c r="H1566" i="1" s="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G1542" i="1"/>
  <c r="C1542" i="1"/>
  <c r="H1542" i="1" s="1"/>
  <c r="C1541" i="1"/>
  <c r="H1540" i="1"/>
  <c r="G1540" i="1"/>
  <c r="C1540" i="1"/>
  <c r="H1539" i="1"/>
  <c r="G1539" i="1"/>
  <c r="C1539" i="1"/>
  <c r="C1538" i="1"/>
  <c r="H1538" i="1" s="1"/>
  <c r="C1537" i="1"/>
  <c r="C1536" i="1"/>
  <c r="H1536" i="1" s="1"/>
  <c r="C1535" i="1"/>
  <c r="G1535" i="1" s="1"/>
  <c r="G1534" i="1"/>
  <c r="C1534" i="1"/>
  <c r="H1534" i="1" s="1"/>
  <c r="C1533" i="1"/>
  <c r="C1532" i="1"/>
  <c r="H1532" i="1" s="1"/>
  <c r="C1531" i="1"/>
  <c r="H1531" i="1" s="1"/>
  <c r="C1530" i="1"/>
  <c r="H1530" i="1" s="1"/>
  <c r="C1529" i="1"/>
  <c r="C1528" i="1"/>
  <c r="H1528" i="1" s="1"/>
  <c r="C1527" i="1"/>
  <c r="H1527" i="1" s="1"/>
  <c r="G1526" i="1"/>
  <c r="C1526" i="1"/>
  <c r="H1526" i="1" s="1"/>
  <c r="C1525" i="1"/>
  <c r="H1523" i="1"/>
  <c r="G1523" i="1"/>
  <c r="C1523" i="1"/>
  <c r="C1522" i="1"/>
  <c r="H1522" i="1" s="1"/>
  <c r="C1521" i="1"/>
  <c r="G1520" i="1"/>
  <c r="C1520" i="1"/>
  <c r="H1520" i="1" s="1"/>
  <c r="C1519" i="1"/>
  <c r="H1519" i="1" s="1"/>
  <c r="H1516" i="1"/>
  <c r="G1516" i="1"/>
  <c r="C1516" i="1"/>
  <c r="H1515" i="1"/>
  <c r="G1515" i="1"/>
  <c r="C1515" i="1"/>
  <c r="C1514" i="1"/>
  <c r="H1514" i="1" s="1"/>
  <c r="C1513" i="1"/>
  <c r="H1512" i="1"/>
  <c r="G1512" i="1"/>
  <c r="C1512" i="1"/>
  <c r="H1511" i="1"/>
  <c r="G1511" i="1"/>
  <c r="C1511" i="1"/>
  <c r="C1510" i="1"/>
  <c r="H1510" i="1" s="1"/>
  <c r="C1509" i="1"/>
  <c r="H1508" i="1"/>
  <c r="G1508" i="1"/>
  <c r="C1508" i="1"/>
  <c r="H1507" i="1"/>
  <c r="G1507" i="1"/>
  <c r="C1507" i="1"/>
  <c r="C1506" i="1"/>
  <c r="H1506" i="1" s="1"/>
  <c r="C1505" i="1"/>
  <c r="C1504" i="1"/>
  <c r="H1504" i="1" s="1"/>
  <c r="C1503" i="1"/>
  <c r="G1503" i="1" s="1"/>
  <c r="C1502" i="1"/>
  <c r="H1502" i="1" s="1"/>
  <c r="C1501" i="1"/>
  <c r="C1500" i="1"/>
  <c r="G1500" i="1" s="1"/>
  <c r="C1498" i="1"/>
  <c r="H1498" i="1" s="1"/>
  <c r="C1497" i="1"/>
  <c r="H1496" i="1"/>
  <c r="G1496" i="1"/>
  <c r="C1496" i="1"/>
  <c r="H1495" i="1"/>
  <c r="G1495" i="1"/>
  <c r="C1495" i="1"/>
  <c r="G1494" i="1"/>
  <c r="C1494" i="1"/>
  <c r="H1494" i="1" s="1"/>
  <c r="C1493" i="1"/>
  <c r="C1492" i="1"/>
  <c r="H1492" i="1" s="1"/>
  <c r="C1491" i="1"/>
  <c r="G1491" i="1" s="1"/>
  <c r="C1490" i="1"/>
  <c r="H1490" i="1" s="1"/>
  <c r="C1489" i="1"/>
  <c r="G1489" i="1" s="1"/>
  <c r="H1488" i="1"/>
  <c r="G1488" i="1"/>
  <c r="C1488" i="1"/>
  <c r="C1487" i="1"/>
  <c r="H1487" i="1" s="1"/>
  <c r="C1486" i="1"/>
  <c r="H1486" i="1" s="1"/>
  <c r="C1485" i="1"/>
  <c r="G1485" i="1" s="1"/>
  <c r="C1484" i="1"/>
  <c r="H1484" i="1" s="1"/>
  <c r="C1482" i="1"/>
  <c r="H1482" i="1" s="1"/>
  <c r="G1480" i="1"/>
  <c r="C1480" i="1"/>
  <c r="H1480" i="1" s="1"/>
  <c r="D1479" i="1"/>
  <c r="C1479" i="1"/>
  <c r="G1479" i="1" s="1"/>
  <c r="D1478" i="1"/>
  <c r="G1478" i="1" s="1"/>
  <c r="C1478" i="1"/>
  <c r="H1477" i="1"/>
  <c r="D1477" i="1"/>
  <c r="C1477" i="1"/>
  <c r="G1477" i="1" s="1"/>
  <c r="I1477" i="1" s="1"/>
  <c r="H1476" i="1"/>
  <c r="D1476" i="1"/>
  <c r="J1476" i="1" s="1"/>
  <c r="C1476" i="1"/>
  <c r="H1475" i="1"/>
  <c r="D1475" i="1"/>
  <c r="G1475" i="1" s="1"/>
  <c r="C1475" i="1"/>
  <c r="D1474" i="1"/>
  <c r="C1474" i="1"/>
  <c r="G1474" i="1" s="1"/>
  <c r="D1473" i="1"/>
  <c r="G1473" i="1" s="1"/>
  <c r="C1473" i="1"/>
  <c r="H1472" i="1"/>
  <c r="D1472" i="1"/>
  <c r="C1472" i="1"/>
  <c r="G1472" i="1" s="1"/>
  <c r="I1472" i="1" s="1"/>
  <c r="H1471" i="1"/>
  <c r="D1471" i="1"/>
  <c r="J1471" i="1" s="1"/>
  <c r="C1471" i="1"/>
  <c r="H1470" i="1"/>
  <c r="D1470" i="1"/>
  <c r="G1470" i="1" s="1"/>
  <c r="C1470" i="1"/>
  <c r="H1469" i="1"/>
  <c r="D1469" i="1"/>
  <c r="G1469" i="1" s="1"/>
  <c r="C1469" i="1"/>
  <c r="D1468" i="1"/>
  <c r="C1468" i="1"/>
  <c r="G1468" i="1" s="1"/>
  <c r="D1467" i="1"/>
  <c r="G1467" i="1" s="1"/>
  <c r="C1467" i="1"/>
  <c r="H1466" i="1"/>
  <c r="D1466" i="1"/>
  <c r="C1466" i="1"/>
  <c r="G1466" i="1" s="1"/>
  <c r="I1466" i="1" s="1"/>
  <c r="H1465" i="1"/>
  <c r="D1465" i="1"/>
  <c r="J1465" i="1" s="1"/>
  <c r="C1465" i="1"/>
  <c r="D1464" i="1"/>
  <c r="C1464" i="1"/>
  <c r="G1464" i="1" s="1"/>
  <c r="D1463" i="1"/>
  <c r="G1463" i="1" s="1"/>
  <c r="C1463" i="1"/>
  <c r="H1462" i="1"/>
  <c r="D1462" i="1"/>
  <c r="C1462" i="1"/>
  <c r="G1462" i="1" s="1"/>
  <c r="I1462" i="1" s="1"/>
  <c r="D1461" i="1"/>
  <c r="C1461" i="1"/>
  <c r="J1460" i="1"/>
  <c r="G1460" i="1"/>
  <c r="D1460" i="1"/>
  <c r="H1460" i="1" s="1"/>
  <c r="C1460" i="1"/>
  <c r="D1459" i="1"/>
  <c r="H1459" i="1" s="1"/>
  <c r="C1459" i="1"/>
  <c r="J1458" i="1"/>
  <c r="H1458" i="1"/>
  <c r="G1458" i="1"/>
  <c r="I1458" i="1" s="1"/>
  <c r="D1458" i="1"/>
  <c r="C1458" i="1"/>
  <c r="D1457" i="1"/>
  <c r="C1457" i="1"/>
  <c r="J1456" i="1"/>
  <c r="G1456" i="1"/>
  <c r="D1456" i="1"/>
  <c r="H1456" i="1" s="1"/>
  <c r="C1456" i="1"/>
  <c r="D1455" i="1"/>
  <c r="H1455" i="1" s="1"/>
  <c r="C1455" i="1"/>
  <c r="H1454" i="1"/>
  <c r="D1454" i="1"/>
  <c r="C1454" i="1"/>
  <c r="G1454" i="1" s="1"/>
  <c r="D1453" i="1"/>
  <c r="C1453" i="1"/>
  <c r="J1452" i="1"/>
  <c r="G1452" i="1"/>
  <c r="D1452" i="1"/>
  <c r="H1452" i="1" s="1"/>
  <c r="C1452" i="1"/>
  <c r="D1451" i="1"/>
  <c r="H1451" i="1" s="1"/>
  <c r="C1451" i="1"/>
  <c r="J1450" i="1"/>
  <c r="H1450" i="1"/>
  <c r="G1450" i="1"/>
  <c r="I1450" i="1" s="1"/>
  <c r="D1450" i="1"/>
  <c r="C1450" i="1"/>
  <c r="D1449" i="1"/>
  <c r="C1449" i="1"/>
  <c r="J1448" i="1"/>
  <c r="G1448" i="1"/>
  <c r="D1448" i="1"/>
  <c r="H1448" i="1" s="1"/>
  <c r="C1448" i="1"/>
  <c r="D1447" i="1"/>
  <c r="H1447" i="1" s="1"/>
  <c r="C1447" i="1"/>
  <c r="J1446" i="1"/>
  <c r="H1446" i="1"/>
  <c r="G1446" i="1"/>
  <c r="I1446" i="1" s="1"/>
  <c r="D1446" i="1"/>
  <c r="C1446" i="1"/>
  <c r="H1445" i="1"/>
  <c r="D1445" i="1"/>
  <c r="C1445" i="1"/>
  <c r="G1445" i="1" s="1"/>
  <c r="G1444" i="1"/>
  <c r="I1444" i="1" s="1"/>
  <c r="D1444" i="1"/>
  <c r="C1444" i="1"/>
  <c r="H1444" i="1" s="1"/>
  <c r="H1443" i="1"/>
  <c r="G1443" i="1"/>
  <c r="I1443" i="1" s="1"/>
  <c r="D1443" i="1"/>
  <c r="C1443" i="1"/>
  <c r="J1443" i="1" s="1"/>
  <c r="D1442" i="1"/>
  <c r="C1442" i="1"/>
  <c r="H1442" i="1" s="1"/>
  <c r="H1441" i="1"/>
  <c r="D1441" i="1"/>
  <c r="C1441" i="1"/>
  <c r="J1441" i="1" s="1"/>
  <c r="D1440" i="1"/>
  <c r="G1440" i="1" s="1"/>
  <c r="C1440" i="1"/>
  <c r="H1439" i="1"/>
  <c r="G1439" i="1"/>
  <c r="I1439" i="1" s="1"/>
  <c r="D1439" i="1"/>
  <c r="C1439" i="1"/>
  <c r="J1439" i="1" s="1"/>
  <c r="D1438" i="1"/>
  <c r="H1438" i="1" s="1"/>
  <c r="C1438" i="1"/>
  <c r="D1437" i="1"/>
  <c r="H1437" i="1" s="1"/>
  <c r="C1437" i="1"/>
  <c r="C1436" i="1"/>
  <c r="D1435"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G1422" i="1"/>
  <c r="D1422" i="1"/>
  <c r="C1422" i="1"/>
  <c r="H1422" i="1" s="1"/>
  <c r="G1421" i="1"/>
  <c r="D1421" i="1"/>
  <c r="C1421" i="1"/>
  <c r="H1421" i="1" s="1"/>
  <c r="D1420" i="1"/>
  <c r="C1420" i="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C1340" i="1"/>
  <c r="H1340" i="1" s="1"/>
  <c r="G1339" i="1"/>
  <c r="D1339" i="1"/>
  <c r="C1339" i="1"/>
  <c r="H1339" i="1" s="1"/>
  <c r="G1338" i="1"/>
  <c r="D1338" i="1"/>
  <c r="C1338" i="1"/>
  <c r="H1338" i="1" s="1"/>
  <c r="G1337" i="1"/>
  <c r="D1337" i="1"/>
  <c r="C1337" i="1"/>
  <c r="H1337" i="1" s="1"/>
  <c r="D1336" i="1"/>
  <c r="C1336" i="1"/>
  <c r="H1336" i="1" s="1"/>
  <c r="G1335" i="1"/>
  <c r="D1335" i="1"/>
  <c r="C1335" i="1"/>
  <c r="H1335" i="1" s="1"/>
  <c r="G1334" i="1"/>
  <c r="D1334" i="1"/>
  <c r="C1334" i="1"/>
  <c r="H1334" i="1" s="1"/>
  <c r="G1333" i="1"/>
  <c r="D1333" i="1"/>
  <c r="C1333" i="1"/>
  <c r="H1333" i="1" s="1"/>
  <c r="D1332" i="1"/>
  <c r="C1332" i="1"/>
  <c r="H1332" i="1" s="1"/>
  <c r="G1331" i="1"/>
  <c r="D1331" i="1"/>
  <c r="C1331" i="1"/>
  <c r="H1331" i="1" s="1"/>
  <c r="G1330" i="1"/>
  <c r="D1330" i="1"/>
  <c r="C1330" i="1"/>
  <c r="H1330" i="1" s="1"/>
  <c r="D1329" i="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H1241" i="1" s="1"/>
  <c r="D1240" i="1"/>
  <c r="C1240" i="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D1227" i="1"/>
  <c r="C1227" i="1"/>
  <c r="D1226" i="1"/>
  <c r="C1226" i="1"/>
  <c r="H1226" i="1" s="1"/>
  <c r="D1225" i="1"/>
  <c r="C1225" i="1"/>
  <c r="H1225" i="1" s="1"/>
  <c r="D1224" i="1"/>
  <c r="C1224" i="1"/>
  <c r="H1224" i="1" s="1"/>
  <c r="D1223" i="1"/>
  <c r="C1223" i="1"/>
  <c r="H1223" i="1" s="1"/>
  <c r="D1221" i="1"/>
  <c r="C1221" i="1"/>
  <c r="H1221" i="1" s="1"/>
  <c r="D1220" i="1"/>
  <c r="C1220" i="1"/>
  <c r="H1220" i="1" s="1"/>
  <c r="D1219" i="1"/>
  <c r="C1219" i="1"/>
  <c r="H1219" i="1" s="1"/>
  <c r="D1218" i="1"/>
  <c r="C1218" i="1"/>
  <c r="H1218" i="1" s="1"/>
  <c r="D1217" i="1"/>
  <c r="C1217" i="1"/>
  <c r="H1217"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C1165" i="1"/>
  <c r="H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D1155" i="1"/>
  <c r="C1155" i="1"/>
  <c r="H1155" i="1" s="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1" i="1" s="1"/>
  <c r="H1140" i="1"/>
  <c r="G1140" i="1"/>
  <c r="D1140" i="1"/>
  <c r="C1140" i="1"/>
  <c r="H1139" i="1"/>
  <c r="G1139" i="1"/>
  <c r="D1139" i="1"/>
  <c r="C1139" i="1"/>
  <c r="H1138" i="1"/>
  <c r="D1138" i="1"/>
  <c r="G1138" i="1" s="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D1054" i="1"/>
  <c r="H1054" i="1" s="1"/>
  <c r="C1054" i="1"/>
  <c r="H1053" i="1"/>
  <c r="G1053" i="1"/>
  <c r="D1053" i="1"/>
  <c r="C1053" i="1"/>
  <c r="D1052" i="1"/>
  <c r="H1052" i="1" s="1"/>
  <c r="C1052" i="1"/>
  <c r="H1051" i="1"/>
  <c r="G1051" i="1"/>
  <c r="D1051" i="1"/>
  <c r="C1051" i="1"/>
  <c r="D1050" i="1"/>
  <c r="C1050" i="1"/>
  <c r="H1050" i="1" s="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C1030" i="1"/>
  <c r="H1029" i="1"/>
  <c r="G1029" i="1"/>
  <c r="D1029" i="1"/>
  <c r="C1029" i="1"/>
  <c r="H1028" i="1"/>
  <c r="D1028" i="1"/>
  <c r="C1028" i="1"/>
  <c r="H1027" i="1"/>
  <c r="G1027" i="1"/>
  <c r="D1027" i="1"/>
  <c r="C1027" i="1"/>
  <c r="H1026" i="1"/>
  <c r="G1026" i="1"/>
  <c r="D1026" i="1"/>
  <c r="C1026"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D1015" i="1"/>
  <c r="C1015" i="1"/>
  <c r="D1014" i="1"/>
  <c r="C1014" i="1"/>
  <c r="H1014" i="1" s="1"/>
  <c r="D1013" i="1"/>
  <c r="C1013" i="1"/>
  <c r="H1013" i="1" s="1"/>
  <c r="D1012" i="1"/>
  <c r="C1012" i="1"/>
  <c r="H1011" i="1"/>
  <c r="G1011" i="1"/>
  <c r="D1011" i="1"/>
  <c r="C1011" i="1"/>
  <c r="H1010" i="1"/>
  <c r="G1010" i="1"/>
  <c r="D1010" i="1"/>
  <c r="C1010" i="1"/>
  <c r="H1009" i="1"/>
  <c r="G1009" i="1"/>
  <c r="D1009" i="1"/>
  <c r="C1009" i="1"/>
  <c r="D1008" i="1"/>
  <c r="C1008" i="1"/>
  <c r="H1008" i="1" s="1"/>
  <c r="C1007" i="1"/>
  <c r="D1006" i="1"/>
  <c r="C1006" i="1"/>
  <c r="H1006" i="1" s="1"/>
  <c r="H1005" i="1"/>
  <c r="G1005" i="1"/>
  <c r="D1005" i="1"/>
  <c r="C1005" i="1"/>
  <c r="D1004" i="1"/>
  <c r="C1004" i="1"/>
  <c r="H1004" i="1" s="1"/>
  <c r="D1003" i="1"/>
  <c r="C1003" i="1"/>
  <c r="H1002" i="1"/>
  <c r="G1002" i="1"/>
  <c r="D1002" i="1"/>
  <c r="C1002" i="1"/>
  <c r="G1001" i="1"/>
  <c r="D1001" i="1"/>
  <c r="C1001" i="1"/>
  <c r="H1001" i="1" s="1"/>
  <c r="D1000" i="1"/>
  <c r="C1000" i="1"/>
  <c r="D999" i="1"/>
  <c r="C999" i="1"/>
  <c r="D998" i="1"/>
  <c r="C998" i="1"/>
  <c r="D996" i="1"/>
  <c r="C996" i="1"/>
  <c r="H995" i="1"/>
  <c r="G995" i="1"/>
  <c r="D995" i="1"/>
  <c r="C995" i="1"/>
  <c r="H994" i="1"/>
  <c r="G994" i="1"/>
  <c r="D994" i="1"/>
  <c r="C994" i="1"/>
  <c r="D993" i="1"/>
  <c r="C993" i="1"/>
  <c r="H992" i="1"/>
  <c r="G992" i="1"/>
  <c r="D992" i="1"/>
  <c r="C992" i="1"/>
  <c r="D991" i="1"/>
  <c r="H989" i="1"/>
  <c r="G989" i="1"/>
  <c r="D989" i="1"/>
  <c r="C989"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G705"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D645" i="1"/>
  <c r="D644" i="1"/>
  <c r="C644" i="1"/>
  <c r="H644" i="1" s="1"/>
  <c r="H643" i="1"/>
  <c r="G643" i="1"/>
  <c r="D643" i="1"/>
  <c r="C643" i="1"/>
  <c r="H642" i="1"/>
  <c r="D642" i="1"/>
  <c r="G642" i="1" s="1"/>
  <c r="C642" i="1"/>
  <c r="H641" i="1"/>
  <c r="D641" i="1"/>
  <c r="G641" i="1" s="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D411" i="1"/>
  <c r="H406" i="1"/>
  <c r="G406" i="1"/>
  <c r="D406" i="1"/>
  <c r="C406" i="1"/>
  <c r="D405" i="1"/>
  <c r="G405" i="1" s="1"/>
  <c r="C405" i="1"/>
  <c r="D404" i="1"/>
  <c r="C404" i="1"/>
  <c r="H404" i="1" s="1"/>
  <c r="H401" i="1"/>
  <c r="G401" i="1"/>
  <c r="D401" i="1"/>
  <c r="C401" i="1"/>
  <c r="H400" i="1"/>
  <c r="G400" i="1"/>
  <c r="D400" i="1"/>
  <c r="C400" i="1"/>
  <c r="H399" i="1"/>
  <c r="G399" i="1"/>
  <c r="D399" i="1"/>
  <c r="C399" i="1"/>
  <c r="H398" i="1"/>
  <c r="D398" i="1"/>
  <c r="G398" i="1" s="1"/>
  <c r="C398" i="1"/>
  <c r="H397"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H386"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D370" i="1"/>
  <c r="G370" i="1" s="1"/>
  <c r="C370" i="1"/>
  <c r="H369" i="1"/>
  <c r="G369" i="1"/>
  <c r="D369" i="1"/>
  <c r="C369" i="1"/>
  <c r="H368" i="1"/>
  <c r="G368" i="1"/>
  <c r="D368" i="1"/>
  <c r="C368" i="1"/>
  <c r="H367" i="1"/>
  <c r="D367" i="1"/>
  <c r="G367" i="1" s="1"/>
  <c r="C367" i="1"/>
  <c r="H366" i="1"/>
  <c r="D366" i="1"/>
  <c r="G366" i="1" s="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D357" i="1"/>
  <c r="G357" i="1" s="1"/>
  <c r="C357" i="1"/>
  <c r="H356" i="1"/>
  <c r="G356" i="1"/>
  <c r="D356" i="1"/>
  <c r="C356" i="1"/>
  <c r="H355" i="1"/>
  <c r="G355" i="1"/>
  <c r="D355" i="1"/>
  <c r="C355" i="1"/>
  <c r="H354" i="1"/>
  <c r="G354" i="1"/>
  <c r="D354" i="1"/>
  <c r="C354" i="1"/>
  <c r="H353" i="1"/>
  <c r="G353" i="1"/>
  <c r="D353" i="1"/>
  <c r="C353" i="1"/>
  <c r="H352" i="1"/>
  <c r="G352" i="1"/>
  <c r="D352" i="1"/>
  <c r="C352" i="1"/>
  <c r="H351" i="1"/>
  <c r="D351" i="1"/>
  <c r="G351" i="1" s="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D291" i="1"/>
  <c r="G291" i="1" s="1"/>
  <c r="C291" i="1"/>
  <c r="H290" i="1"/>
  <c r="G290" i="1"/>
  <c r="D290" i="1"/>
  <c r="C290" i="1"/>
  <c r="H289" i="1"/>
  <c r="G289" i="1"/>
  <c r="D289" i="1"/>
  <c r="C289" i="1"/>
  <c r="H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D182" i="1"/>
  <c r="H182" i="1" s="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D173" i="1"/>
  <c r="H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C160" i="1"/>
  <c r="H158" i="1"/>
  <c r="G158" i="1"/>
  <c r="D158" i="1"/>
  <c r="C158" i="1"/>
  <c r="H157" i="1"/>
  <c r="G157" i="1"/>
  <c r="D157" i="1"/>
  <c r="C157" i="1"/>
  <c r="H156" i="1"/>
  <c r="G156" i="1"/>
  <c r="D156" i="1"/>
  <c r="C156" i="1"/>
  <c r="H155" i="1"/>
  <c r="G155" i="1"/>
  <c r="D155" i="1"/>
  <c r="C155" i="1"/>
  <c r="D154" i="1"/>
  <c r="H154" i="1" s="1"/>
  <c r="C154" i="1"/>
  <c r="H153" i="1"/>
  <c r="G153" i="1"/>
  <c r="D153" i="1"/>
  <c r="C153" i="1"/>
  <c r="H152" i="1"/>
  <c r="G152" i="1"/>
  <c r="D152" i="1"/>
  <c r="C152" i="1"/>
  <c r="H151" i="1"/>
  <c r="G151" i="1"/>
  <c r="D151" i="1"/>
  <c r="C151" i="1"/>
  <c r="D150" i="1"/>
  <c r="H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6" i="1" s="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03" i="1" l="1"/>
  <c r="E293" i="9"/>
  <c r="B293" i="9" s="1"/>
  <c r="E297" i="9"/>
  <c r="B297" i="9" s="1"/>
  <c r="G1420" i="1"/>
  <c r="G1408" i="1"/>
  <c r="H1420" i="1"/>
  <c r="G1437" i="1"/>
  <c r="G1438" i="1"/>
  <c r="H1440" i="1"/>
  <c r="I1440" i="1" s="1"/>
  <c r="G1576" i="1"/>
  <c r="H1576" i="1"/>
  <c r="G1568" i="1"/>
  <c r="H1567" i="1"/>
  <c r="G1566" i="1"/>
  <c r="H1535" i="1"/>
  <c r="G1536" i="1"/>
  <c r="G1532" i="1"/>
  <c r="G1531" i="1"/>
  <c r="G1528" i="1"/>
  <c r="G1527" i="1"/>
  <c r="D49" i="8"/>
  <c r="C1524" i="1" s="1"/>
  <c r="G1519" i="1"/>
  <c r="G1510" i="1"/>
  <c r="G1504" i="1"/>
  <c r="G1502" i="1"/>
  <c r="G1499" i="1"/>
  <c r="H1500" i="1"/>
  <c r="G1492" i="1"/>
  <c r="G1484" i="1"/>
  <c r="C1483" i="1"/>
  <c r="G1483" i="1" s="1"/>
  <c r="E295" i="9"/>
  <c r="B295" i="9" s="1"/>
  <c r="E299" i="9"/>
  <c r="B299" i="9" s="1"/>
  <c r="G288" i="1"/>
  <c r="G644" i="1"/>
  <c r="F652" i="4"/>
  <c r="G645" i="1"/>
  <c r="H1278" i="1"/>
  <c r="H1265" i="1"/>
  <c r="H1264" i="1"/>
  <c r="H1244" i="1"/>
  <c r="H1240" i="1"/>
  <c r="H1154" i="1"/>
  <c r="H1048" i="1"/>
  <c r="H1000" i="1"/>
  <c r="H998" i="1"/>
  <c r="H993" i="1"/>
  <c r="H988" i="1"/>
  <c r="E27" i="9"/>
  <c r="B27" i="9" s="1"/>
  <c r="E33" i="9"/>
  <c r="B33" i="9" s="1"/>
  <c r="H999" i="1"/>
  <c r="G998" i="1"/>
  <c r="G996" i="1"/>
  <c r="H1124" i="1"/>
  <c r="F215" i="9"/>
  <c r="B215" i="9"/>
  <c r="E302" i="9"/>
  <c r="B302" i="9" s="1"/>
  <c r="H1245" i="1"/>
  <c r="H1229" i="1"/>
  <c r="F250" i="5"/>
  <c r="E282" i="9"/>
  <c r="B282" i="9" s="1"/>
  <c r="D245" i="5"/>
  <c r="C1222" i="1" s="1"/>
  <c r="H1227" i="1"/>
  <c r="E245" i="5"/>
  <c r="D1222" i="1" s="1"/>
  <c r="H1228" i="1"/>
  <c r="E281" i="9"/>
  <c r="B281" i="9" s="1"/>
  <c r="F246" i="5"/>
  <c r="D1216" i="1"/>
  <c r="H1216" i="1" s="1"/>
  <c r="E237" i="5"/>
  <c r="D1215" i="1"/>
  <c r="F239" i="5"/>
  <c r="D238" i="5"/>
  <c r="G1166" i="1"/>
  <c r="E292" i="9"/>
  <c r="B292" i="9" s="1"/>
  <c r="G1165" i="1"/>
  <c r="G1157" i="1"/>
  <c r="G1160" i="1"/>
  <c r="G1156" i="1"/>
  <c r="G1154" i="1"/>
  <c r="G1155" i="1"/>
  <c r="F170" i="5"/>
  <c r="G1148" i="1"/>
  <c r="G1151" i="1"/>
  <c r="G1141" i="1"/>
  <c r="G1137" i="1"/>
  <c r="G1124" i="1"/>
  <c r="F146" i="5"/>
  <c r="E290" i="9"/>
  <c r="B290" i="9" s="1"/>
  <c r="E285" i="9"/>
  <c r="B285" i="9" s="1"/>
  <c r="F78" i="5"/>
  <c r="G1056" i="1"/>
  <c r="G1064" i="1"/>
  <c r="G1054" i="1"/>
  <c r="G1052" i="1"/>
  <c r="F70" i="5"/>
  <c r="G1048" i="1"/>
  <c r="G1050" i="1"/>
  <c r="G1033" i="1"/>
  <c r="H1033" i="1"/>
  <c r="G1030" i="1"/>
  <c r="G1032" i="1"/>
  <c r="H1030" i="1"/>
  <c r="H1032" i="1"/>
  <c r="G1028" i="1"/>
  <c r="G1023" i="1"/>
  <c r="G1025" i="1"/>
  <c r="H1023" i="1"/>
  <c r="H1025" i="1"/>
  <c r="G1015" i="1"/>
  <c r="H1015" i="1"/>
  <c r="F35" i="5"/>
  <c r="G1013" i="1"/>
  <c r="G1014" i="1"/>
  <c r="H1007" i="1"/>
  <c r="H1012" i="1"/>
  <c r="G1012" i="1"/>
  <c r="F29" i="5"/>
  <c r="G1007" i="1"/>
  <c r="G1008" i="1"/>
  <c r="F19" i="5"/>
  <c r="G1006" i="1"/>
  <c r="G1004" i="1"/>
  <c r="H1003" i="1"/>
  <c r="G1003" i="1"/>
  <c r="G1000" i="1"/>
  <c r="G999" i="1"/>
  <c r="E12" i="5"/>
  <c r="D990" i="1" s="1"/>
  <c r="D12" i="5"/>
  <c r="C990" i="1" s="1"/>
  <c r="C997" i="1"/>
  <c r="H997" i="1" s="1"/>
  <c r="H996" i="1"/>
  <c r="C991" i="1"/>
  <c r="H991" i="1" s="1"/>
  <c r="G993" i="1"/>
  <c r="F13" i="5"/>
  <c r="H986" i="1"/>
  <c r="G986" i="1"/>
  <c r="G988" i="1"/>
  <c r="E287" i="9"/>
  <c r="B287" i="9" s="1"/>
  <c r="E32" i="9"/>
  <c r="B32" i="9" s="1"/>
  <c r="G631" i="1"/>
  <c r="H412" i="1"/>
  <c r="F416" i="4"/>
  <c r="G411" i="1"/>
  <c r="G404" i="1"/>
  <c r="G412" i="1"/>
  <c r="D643" i="4"/>
  <c r="C637" i="1" s="1"/>
  <c r="G649" i="1"/>
  <c r="B275" i="9"/>
  <c r="E23" i="9"/>
  <c r="B23" i="9" s="1"/>
  <c r="F217" i="9"/>
  <c r="B217" i="9" s="1"/>
  <c r="E30" i="9"/>
  <c r="B30" i="9" s="1"/>
  <c r="H645" i="1"/>
  <c r="H405" i="1"/>
  <c r="H411" i="1"/>
  <c r="H364" i="1"/>
  <c r="E363" i="4"/>
  <c r="D358" i="1" s="1"/>
  <c r="D346" i="1"/>
  <c r="G413" i="1"/>
  <c r="H413" i="1"/>
  <c r="F418" i="4"/>
  <c r="E273" i="9"/>
  <c r="B273" i="9" s="1"/>
  <c r="E644" i="4"/>
  <c r="D638" i="1" s="1"/>
  <c r="E196" i="4"/>
  <c r="D192" i="1" s="1"/>
  <c r="H184" i="1"/>
  <c r="B223" i="9"/>
  <c r="F188" i="4"/>
  <c r="G182" i="1"/>
  <c r="F221" i="9"/>
  <c r="B221" i="9" s="1"/>
  <c r="F220" i="9"/>
  <c r="B220" i="9" s="1"/>
  <c r="B219" i="9"/>
  <c r="E42" i="9"/>
  <c r="B42" i="9" s="1"/>
  <c r="G173" i="1"/>
  <c r="H165" i="1"/>
  <c r="F169" i="4"/>
  <c r="D160" i="1"/>
  <c r="H160" i="1" s="1"/>
  <c r="G160" i="1"/>
  <c r="E41" i="9"/>
  <c r="B41" i="9" s="1"/>
  <c r="F159" i="4"/>
  <c r="G154" i="1"/>
  <c r="G150" i="1"/>
  <c r="H149" i="1"/>
  <c r="F153" i="4"/>
  <c r="F133" i="4"/>
  <c r="E106" i="4"/>
  <c r="D102" i="1" s="1"/>
  <c r="F106" i="4"/>
  <c r="E38" i="9"/>
  <c r="B38" i="9" s="1"/>
  <c r="G82" i="1"/>
  <c r="G78" i="1"/>
  <c r="G79" i="1"/>
  <c r="G81" i="1"/>
  <c r="F82" i="4"/>
  <c r="G46" i="1"/>
  <c r="G64" i="1"/>
  <c r="G65" i="1"/>
  <c r="F50" i="4"/>
  <c r="E6" i="4"/>
  <c r="D2" i="1" s="1"/>
  <c r="G1316" i="1"/>
  <c r="G1320" i="1"/>
  <c r="G1324" i="1"/>
  <c r="G1328" i="1"/>
  <c r="G1332" i="1"/>
  <c r="G1336" i="1"/>
  <c r="G1340"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9" i="1"/>
  <c r="G1323" i="1"/>
  <c r="G1327" i="1"/>
  <c r="I1478" i="1"/>
  <c r="J1440" i="1"/>
  <c r="G1442" i="1"/>
  <c r="I1442" i="1" s="1"/>
  <c r="J1444" i="1"/>
  <c r="J1462" i="1"/>
  <c r="H1463" i="1"/>
  <c r="I1463" i="1" s="1"/>
  <c r="H1464" i="1"/>
  <c r="I1464" i="1" s="1"/>
  <c r="J1466" i="1"/>
  <c r="H1467" i="1"/>
  <c r="I1467" i="1" s="1"/>
  <c r="H1468" i="1"/>
  <c r="I1468" i="1" s="1"/>
  <c r="J1472" i="1"/>
  <c r="H1473" i="1"/>
  <c r="I1473" i="1" s="1"/>
  <c r="H1474" i="1"/>
  <c r="I1474" i="1" s="1"/>
  <c r="J1477" i="1"/>
  <c r="H1478" i="1"/>
  <c r="H1479" i="1"/>
  <c r="I1479" i="1" s="1"/>
  <c r="H1491" i="1"/>
  <c r="H1493" i="1"/>
  <c r="G1493" i="1"/>
  <c r="H1509" i="1"/>
  <c r="G1509" i="1"/>
  <c r="H1525" i="1"/>
  <c r="G1525" i="1"/>
  <c r="H1541" i="1"/>
  <c r="G1541" i="1"/>
  <c r="H1557" i="1"/>
  <c r="G1557" i="1"/>
  <c r="H1573" i="1"/>
  <c r="G1573" i="1"/>
  <c r="J1445" i="1"/>
  <c r="G1449" i="1"/>
  <c r="J1449" i="1"/>
  <c r="G1453" i="1"/>
  <c r="G1457" i="1"/>
  <c r="J1457" i="1"/>
  <c r="G1461" i="1"/>
  <c r="J1463" i="1"/>
  <c r="G1465" i="1"/>
  <c r="I1465" i="1" s="1"/>
  <c r="J1467" i="1"/>
  <c r="G1471" i="1"/>
  <c r="I1471" i="1" s="1"/>
  <c r="J1473" i="1"/>
  <c r="G1476" i="1"/>
  <c r="I1476" i="1" s="1"/>
  <c r="J1478" i="1"/>
  <c r="G1482" i="1"/>
  <c r="H1485" i="1"/>
  <c r="G1487" i="1"/>
  <c r="G1490" i="1"/>
  <c r="H1497" i="1"/>
  <c r="G1497" i="1"/>
  <c r="G1506" i="1"/>
  <c r="H1513" i="1"/>
  <c r="G1513" i="1"/>
  <c r="G1522" i="1"/>
  <c r="H1529" i="1"/>
  <c r="G1529" i="1"/>
  <c r="G1538" i="1"/>
  <c r="H1545" i="1"/>
  <c r="G1545" i="1"/>
  <c r="G1554" i="1"/>
  <c r="H1561" i="1"/>
  <c r="G1561" i="1"/>
  <c r="G1570" i="1"/>
  <c r="H1577" i="1"/>
  <c r="G1577" i="1"/>
  <c r="J1442" i="1"/>
  <c r="I1448" i="1"/>
  <c r="I1452" i="1"/>
  <c r="I1456" i="1"/>
  <c r="I1460" i="1"/>
  <c r="J1464" i="1"/>
  <c r="J1468" i="1"/>
  <c r="J1474" i="1"/>
  <c r="J1479" i="1"/>
  <c r="H1501" i="1"/>
  <c r="G1501" i="1"/>
  <c r="H1533" i="1"/>
  <c r="G1533" i="1"/>
  <c r="H1549" i="1"/>
  <c r="G1549" i="1"/>
  <c r="H1565" i="1"/>
  <c r="G1565" i="1"/>
  <c r="I16" i="3"/>
  <c r="E412" i="4"/>
  <c r="G1441" i="1"/>
  <c r="I1441" i="1" s="1"/>
  <c r="G1447" i="1"/>
  <c r="I1447" i="1" s="1"/>
  <c r="J1447" i="1"/>
  <c r="H1449" i="1"/>
  <c r="G1451" i="1"/>
  <c r="I1451" i="1" s="1"/>
  <c r="J1451" i="1"/>
  <c r="H1453" i="1"/>
  <c r="G1455" i="1"/>
  <c r="I1455" i="1" s="1"/>
  <c r="J1455" i="1"/>
  <c r="H1457" i="1"/>
  <c r="G1459" i="1"/>
  <c r="I1459" i="1" s="1"/>
  <c r="J1459" i="1"/>
  <c r="H1461" i="1"/>
  <c r="H1481" i="1"/>
  <c r="G1486" i="1"/>
  <c r="H1489" i="1"/>
  <c r="G1498" i="1"/>
  <c r="H1505" i="1"/>
  <c r="G1505" i="1"/>
  <c r="G1514" i="1"/>
  <c r="H1521" i="1"/>
  <c r="G1521" i="1"/>
  <c r="G1530" i="1"/>
  <c r="H1537" i="1"/>
  <c r="G1537" i="1"/>
  <c r="G1546" i="1"/>
  <c r="H1553" i="1"/>
  <c r="G1553" i="1"/>
  <c r="G1562" i="1"/>
  <c r="H1569" i="1"/>
  <c r="G1569" i="1"/>
  <c r="G1578" i="1"/>
  <c r="E163" i="4"/>
  <c r="D159" i="1" s="1"/>
  <c r="E643" i="4"/>
  <c r="D637" i="1" s="1"/>
  <c r="D567" i="4"/>
  <c r="D580" i="4"/>
  <c r="G307" i="9"/>
  <c r="F177" i="5"/>
  <c r="F245" i="5"/>
  <c r="D644" i="4"/>
  <c r="H307" i="9"/>
  <c r="E176" i="5"/>
  <c r="D44" i="4"/>
  <c r="D124" i="4"/>
  <c r="D152" i="4"/>
  <c r="D196" i="4"/>
  <c r="D299" i="4"/>
  <c r="D351" i="4"/>
  <c r="D421" i="4"/>
  <c r="D515" i="4"/>
  <c r="D529" i="4"/>
  <c r="F581" i="4"/>
  <c r="E593" i="4"/>
  <c r="D587" i="1" s="1"/>
  <c r="F5" i="6"/>
  <c r="E5" i="7"/>
  <c r="D7" i="4"/>
  <c r="D163" i="4"/>
  <c r="E459" i="4"/>
  <c r="D593" i="4"/>
  <c r="F603" i="4"/>
  <c r="G315" i="9"/>
  <c r="E315" i="9" s="1"/>
  <c r="D43" i="8"/>
  <c r="E87" i="5"/>
  <c r="D1065" i="1" s="1"/>
  <c r="E25" i="9"/>
  <c r="B25" i="9" s="1"/>
  <c r="D69" i="5"/>
  <c r="F180" i="5"/>
  <c r="F190" i="5"/>
  <c r="D206" i="5"/>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I10" i="9"/>
  <c r="E289" i="9"/>
  <c r="B289" i="9" s="1"/>
  <c r="F10" i="6"/>
  <c r="F94" i="6"/>
  <c r="D42" i="8"/>
  <c r="G312" i="9" s="1"/>
  <c r="E312" i="9" s="1"/>
  <c r="E309" i="9"/>
  <c r="B309" i="9" s="1"/>
  <c r="B264" i="9"/>
  <c r="B260" i="9"/>
  <c r="G1524" i="1" l="1"/>
  <c r="H1524" i="1"/>
  <c r="H1483" i="1"/>
  <c r="H1222" i="1"/>
  <c r="G991" i="1"/>
  <c r="D1214" i="1"/>
  <c r="I23" i="3"/>
  <c r="F238" i="5"/>
  <c r="D237" i="5"/>
  <c r="C1215" i="1"/>
  <c r="E7" i="5"/>
  <c r="D985" i="1" s="1"/>
  <c r="G997" i="1"/>
  <c r="G990" i="1"/>
  <c r="D7" i="5"/>
  <c r="F12" i="5"/>
  <c r="H990" i="1"/>
  <c r="B192" i="9"/>
  <c r="F213" i="9"/>
  <c r="B213" i="9" s="1"/>
  <c r="E350" i="4"/>
  <c r="F363" i="4"/>
  <c r="E407" i="4"/>
  <c r="D402" i="1" s="1"/>
  <c r="H358" i="1"/>
  <c r="G358" i="1"/>
  <c r="E151" i="4"/>
  <c r="H102" i="1"/>
  <c r="G102" i="1"/>
  <c r="B312" i="9"/>
  <c r="E165" i="9"/>
  <c r="B165" i="9" s="1"/>
  <c r="F35" i="6"/>
  <c r="H25" i="3"/>
  <c r="C1329" i="1"/>
  <c r="F69" i="5"/>
  <c r="D68" i="5"/>
  <c r="C1047" i="1"/>
  <c r="F7" i="4"/>
  <c r="D6" i="4"/>
  <c r="C3" i="1"/>
  <c r="F515" i="4"/>
  <c r="C509" i="1"/>
  <c r="F196" i="4"/>
  <c r="C192" i="1"/>
  <c r="F643" i="4"/>
  <c r="G310" i="9"/>
  <c r="E310" i="9" s="1"/>
  <c r="B310" i="9" s="1"/>
  <c r="F206" i="5"/>
  <c r="C1183" i="1"/>
  <c r="H1065" i="1"/>
  <c r="G1065" i="1"/>
  <c r="F593" i="4"/>
  <c r="C587" i="1"/>
  <c r="I29" i="3"/>
  <c r="D1436" i="1"/>
  <c r="F421" i="4"/>
  <c r="D420" i="4"/>
  <c r="C415" i="1"/>
  <c r="H21" i="9"/>
  <c r="G21" i="9"/>
  <c r="D151" i="4"/>
  <c r="F152" i="4"/>
  <c r="C148" i="1"/>
  <c r="E175" i="5"/>
  <c r="D1152" i="1" s="1"/>
  <c r="I22" i="3"/>
  <c r="D1153" i="1"/>
  <c r="H19" i="9"/>
  <c r="E19" i="9" s="1"/>
  <c r="B19" i="9" s="1"/>
  <c r="D176" i="5"/>
  <c r="F580" i="4"/>
  <c r="C574" i="1"/>
  <c r="I1449" i="1"/>
  <c r="K1450" i="9"/>
  <c r="G313" i="9"/>
  <c r="E313" i="9" s="1"/>
  <c r="B313" i="9" s="1"/>
  <c r="I34" i="3"/>
  <c r="C1517" i="1"/>
  <c r="E166" i="9"/>
  <c r="B166" i="9" s="1"/>
  <c r="I35" i="3"/>
  <c r="C1518" i="1"/>
  <c r="E420" i="4"/>
  <c r="D453" i="1"/>
  <c r="D350" i="4"/>
  <c r="F351" i="4"/>
  <c r="C346" i="1"/>
  <c r="F124" i="4"/>
  <c r="C120" i="1"/>
  <c r="E307" i="9"/>
  <c r="B307" i="9" s="1"/>
  <c r="F567" i="4"/>
  <c r="C561" i="1"/>
  <c r="I1457" i="1"/>
  <c r="F129" i="6"/>
  <c r="C1423" i="1"/>
  <c r="B315" i="9"/>
  <c r="E314" i="9"/>
  <c r="I10" i="3" s="1"/>
  <c r="F163" i="4"/>
  <c r="C159" i="1"/>
  <c r="D141" i="6"/>
  <c r="G317" i="9" s="1"/>
  <c r="E317" i="9" s="1"/>
  <c r="D528" i="4"/>
  <c r="F529" i="4"/>
  <c r="C523" i="1"/>
  <c r="D298" i="4"/>
  <c r="F299" i="4"/>
  <c r="C294" i="1"/>
  <c r="F44" i="4"/>
  <c r="C40" i="1"/>
  <c r="F644" i="4"/>
  <c r="C638" i="1"/>
  <c r="E68" i="5"/>
  <c r="G637" i="1"/>
  <c r="H637" i="1"/>
  <c r="D407" i="1"/>
  <c r="I17" i="3"/>
  <c r="E289" i="4"/>
  <c r="D147" i="1"/>
  <c r="E528" i="4"/>
  <c r="F7" i="5" l="1"/>
  <c r="I20" i="3"/>
  <c r="H1215" i="1"/>
  <c r="G1215" i="1"/>
  <c r="H23" i="3"/>
  <c r="C1214" i="1"/>
  <c r="F237" i="5"/>
  <c r="C985" i="1"/>
  <c r="H985" i="1" s="1"/>
  <c r="H20" i="3"/>
  <c r="D6" i="5"/>
  <c r="C984" i="1" s="1"/>
  <c r="D345" i="1"/>
  <c r="E408" i="4"/>
  <c r="D403" i="1" s="1"/>
  <c r="E316" i="9"/>
  <c r="B317" i="9"/>
  <c r="D636" i="4"/>
  <c r="F528" i="4"/>
  <c r="C522" i="1"/>
  <c r="H523" i="1"/>
  <c r="G523" i="1"/>
  <c r="H159" i="1"/>
  <c r="G159" i="1"/>
  <c r="H1423" i="1"/>
  <c r="G1423" i="1"/>
  <c r="G346" i="1"/>
  <c r="H346" i="1"/>
  <c r="E635" i="4"/>
  <c r="D629" i="1" s="1"/>
  <c r="D414" i="1"/>
  <c r="H1517" i="1"/>
  <c r="G1517" i="1"/>
  <c r="H11" i="3"/>
  <c r="H148" i="1"/>
  <c r="G148" i="1"/>
  <c r="E413" i="4"/>
  <c r="E291" i="4"/>
  <c r="D287" i="1" s="1"/>
  <c r="D285" i="1"/>
  <c r="E290" i="4"/>
  <c r="D286" i="1" s="1"/>
  <c r="E639" i="4"/>
  <c r="H638" i="1"/>
  <c r="G638" i="1"/>
  <c r="H294" i="1"/>
  <c r="G294" i="1"/>
  <c r="H1518" i="1"/>
  <c r="G1518" i="1"/>
  <c r="G574" i="1"/>
  <c r="H574" i="1"/>
  <c r="H415" i="1"/>
  <c r="G415" i="1"/>
  <c r="H1329" i="1"/>
  <c r="G1329" i="1"/>
  <c r="H120" i="1"/>
  <c r="G120" i="1"/>
  <c r="H17" i="3"/>
  <c r="D289" i="4"/>
  <c r="D290" i="4" s="1"/>
  <c r="F151" i="4"/>
  <c r="C147" i="1"/>
  <c r="F420" i="4"/>
  <c r="D635" i="4"/>
  <c r="C414" i="1"/>
  <c r="H587" i="1"/>
  <c r="G587" i="1"/>
  <c r="H1183" i="1"/>
  <c r="G1183" i="1"/>
  <c r="H192" i="1"/>
  <c r="G192" i="1"/>
  <c r="H1047" i="1"/>
  <c r="G1047" i="1"/>
  <c r="D408" i="4"/>
  <c r="F350" i="4"/>
  <c r="C345" i="1"/>
  <c r="E636" i="4"/>
  <c r="D630" i="1" s="1"/>
  <c r="D522" i="1"/>
  <c r="G40" i="1"/>
  <c r="H40" i="1"/>
  <c r="D407" i="4"/>
  <c r="F298" i="4"/>
  <c r="C293" i="1"/>
  <c r="F141" i="6"/>
  <c r="H28" i="3"/>
  <c r="C1435" i="1"/>
  <c r="H561" i="1"/>
  <c r="G561" i="1"/>
  <c r="H453" i="1"/>
  <c r="G453" i="1"/>
  <c r="F176" i="5"/>
  <c r="D175" i="5"/>
  <c r="H22" i="3"/>
  <c r="C1153" i="1"/>
  <c r="E21" i="9"/>
  <c r="G3" i="1"/>
  <c r="H3" i="1"/>
  <c r="F68" i="5"/>
  <c r="H21" i="3"/>
  <c r="C1046" i="1"/>
  <c r="E311" i="9"/>
  <c r="I21" i="3"/>
  <c r="D1046" i="1"/>
  <c r="E6" i="5"/>
  <c r="H1436" i="1"/>
  <c r="G1436" i="1"/>
  <c r="H509" i="1"/>
  <c r="G509" i="1"/>
  <c r="D412" i="4"/>
  <c r="F6" i="4"/>
  <c r="H16" i="3"/>
  <c r="C2" i="1"/>
  <c r="G985" i="1" l="1"/>
  <c r="G278" i="9"/>
  <c r="H1214" i="1"/>
  <c r="G1214" i="1"/>
  <c r="F290" i="4"/>
  <c r="C286" i="1"/>
  <c r="D639" i="4"/>
  <c r="F412" i="4"/>
  <c r="C407" i="1"/>
  <c r="H278" i="9"/>
  <c r="D984" i="1"/>
  <c r="H984" i="1" s="1"/>
  <c r="H1046" i="1"/>
  <c r="G1046" i="1"/>
  <c r="F175" i="5"/>
  <c r="C1152" i="1"/>
  <c r="H345" i="1"/>
  <c r="G345" i="1"/>
  <c r="H147" i="1"/>
  <c r="G147" i="1"/>
  <c r="H2" i="1"/>
  <c r="G2" i="1"/>
  <c r="F408" i="4"/>
  <c r="C403" i="1"/>
  <c r="F635" i="4"/>
  <c r="C629" i="1"/>
  <c r="G284" i="9"/>
  <c r="E284" i="9" s="1"/>
  <c r="B284" i="9" s="1"/>
  <c r="B21" i="9"/>
  <c r="G293" i="1"/>
  <c r="H293" i="1"/>
  <c r="H414" i="1"/>
  <c r="G414" i="1"/>
  <c r="F636" i="4"/>
  <c r="C630" i="1"/>
  <c r="H1153" i="1"/>
  <c r="G1153" i="1"/>
  <c r="H1435" i="1"/>
  <c r="G1435" i="1"/>
  <c r="D291" i="4"/>
  <c r="F289" i="4"/>
  <c r="D413" i="4"/>
  <c r="C285" i="1"/>
  <c r="H9" i="3"/>
  <c r="N3" i="9"/>
  <c r="I11" i="3"/>
  <c r="F6" i="5"/>
  <c r="F407" i="4"/>
  <c r="C402" i="1"/>
  <c r="D633" i="1"/>
  <c r="E640" i="4"/>
  <c r="E641" i="4" s="1"/>
  <c r="E415" i="4"/>
  <c r="D410" i="1" s="1"/>
  <c r="D408" i="1"/>
  <c r="E414" i="4"/>
  <c r="D409" i="1" s="1"/>
  <c r="H522" i="1"/>
  <c r="G522" i="1"/>
  <c r="E278" i="9" l="1"/>
  <c r="E277" i="9" s="1"/>
  <c r="D635" i="1"/>
  <c r="H403" i="1"/>
  <c r="G403" i="1"/>
  <c r="D640" i="4"/>
  <c r="D415" i="4"/>
  <c r="F413" i="4"/>
  <c r="C408" i="1"/>
  <c r="H1152" i="1"/>
  <c r="G1152" i="1"/>
  <c r="H8" i="3"/>
  <c r="F639" i="4"/>
  <c r="D641" i="4"/>
  <c r="C633" i="1"/>
  <c r="G402" i="1"/>
  <c r="H402" i="1"/>
  <c r="H629" i="1"/>
  <c r="G629" i="1"/>
  <c r="H407" i="1"/>
  <c r="G407" i="1"/>
  <c r="E642" i="4"/>
  <c r="D634" i="1"/>
  <c r="K3" i="9"/>
  <c r="I9" i="3"/>
  <c r="F291" i="4"/>
  <c r="C287" i="1"/>
  <c r="G984" i="1"/>
  <c r="H286" i="1"/>
  <c r="G286" i="1"/>
  <c r="H285" i="1"/>
  <c r="G285" i="1"/>
  <c r="H630" i="1"/>
  <c r="G630" i="1"/>
  <c r="D414" i="4"/>
  <c r="B278" i="9" l="1"/>
  <c r="F414" i="4"/>
  <c r="C409" i="1"/>
  <c r="E646" i="4"/>
  <c r="D636" i="1"/>
  <c r="F641" i="4"/>
  <c r="C635" i="1"/>
  <c r="D642" i="4"/>
  <c r="F640" i="4"/>
  <c r="C634" i="1"/>
  <c r="G408" i="1"/>
  <c r="H408" i="1"/>
  <c r="M3" i="9"/>
  <c r="I8" i="3"/>
  <c r="H287" i="1"/>
  <c r="G287" i="1"/>
  <c r="H633" i="1"/>
  <c r="G633" i="1"/>
  <c r="F415" i="4"/>
  <c r="C410" i="1"/>
  <c r="E645" i="4"/>
  <c r="D646" i="4" l="1"/>
  <c r="F642" i="4"/>
  <c r="C636" i="1"/>
  <c r="G410" i="1"/>
  <c r="H410" i="1"/>
  <c r="H635" i="1"/>
  <c r="G635" i="1"/>
  <c r="I19" i="3"/>
  <c r="D640" i="1"/>
  <c r="I18" i="3"/>
  <c r="D639" i="1"/>
  <c r="G634" i="1"/>
  <c r="H634" i="1"/>
  <c r="D645" i="4"/>
  <c r="H409" i="1"/>
  <c r="G409" i="1"/>
  <c r="H636" i="1" l="1"/>
  <c r="G636" i="1"/>
  <c r="F645" i="4"/>
  <c r="H18" i="3"/>
  <c r="C639" i="1"/>
  <c r="H19" i="3"/>
  <c r="F646" i="4"/>
  <c r="C640" i="1"/>
  <c r="G276" i="9"/>
  <c r="E276" i="9" s="1"/>
  <c r="B276" i="9" s="1"/>
  <c r="H640" i="1" l="1"/>
  <c r="G640" i="1"/>
  <c r="H639" i="1"/>
  <c r="G639" i="1"/>
  <c r="H7" i="3"/>
  <c r="J3" i="9" l="1"/>
  <c r="G274" i="9" l="1"/>
  <c r="M272" i="9"/>
  <c r="L272" i="9"/>
  <c r="H274" i="9"/>
  <c r="G18" i="9"/>
  <c r="H18" i="9"/>
  <c r="I5" i="9"/>
  <c r="K11" i="9"/>
  <c r="J17" i="9"/>
  <c r="I7" i="9"/>
  <c r="K10" i="9"/>
  <c r="G16" i="9"/>
  <c r="K7" i="9"/>
  <c r="J12" i="9"/>
  <c r="I6" i="9"/>
  <c r="K12" i="9"/>
  <c r="G17" i="9"/>
  <c r="K9" i="9"/>
  <c r="L15" i="9"/>
  <c r="K6" i="9"/>
  <c r="J11" i="9"/>
  <c r="I17" i="9"/>
  <c r="K8" i="9"/>
  <c r="J13" i="9"/>
  <c r="K5" i="9"/>
  <c r="J10" i="9"/>
  <c r="M16" i="9"/>
  <c r="J7" i="9"/>
  <c r="I12" i="9"/>
  <c r="J8" i="9"/>
  <c r="G15" i="9"/>
  <c r="I13" i="9"/>
  <c r="I9" i="9"/>
  <c r="H16" i="9"/>
  <c r="J9" i="9"/>
  <c r="H15" i="9"/>
  <c r="J6" i="9"/>
  <c r="I11" i="9"/>
  <c r="H17" i="9"/>
  <c r="I8" i="9"/>
  <c r="M15" i="9"/>
  <c r="J5" i="9"/>
  <c r="L16" i="9"/>
  <c r="K13" i="9"/>
  <c r="F16" i="9" l="1"/>
  <c r="F15" i="9"/>
  <c r="F272" i="9"/>
  <c r="B272" i="9" s="1"/>
  <c r="E15" i="9"/>
  <c r="E6" i="9"/>
  <c r="B6" i="9" s="1"/>
  <c r="E11" i="9"/>
  <c r="B11" i="9" s="1"/>
  <c r="E10" i="9"/>
  <c r="B10" i="9" s="1"/>
  <c r="E7" i="9"/>
  <c r="B7" i="9" s="1"/>
  <c r="E8" i="9"/>
  <c r="B8" i="9" s="1"/>
  <c r="E13" i="9"/>
  <c r="B13" i="9" s="1"/>
  <c r="E16" i="9"/>
  <c r="B16" i="9" s="1"/>
  <c r="E5" i="9"/>
  <c r="E9" i="9"/>
  <c r="B9" i="9" s="1"/>
  <c r="E12" i="9"/>
  <c r="B12" i="9" s="1"/>
  <c r="E17" i="9"/>
  <c r="B17" i="9" s="1"/>
  <c r="E18" i="9"/>
  <c r="B18" i="9" s="1"/>
  <c r="E274" i="9"/>
  <c r="F14" i="9" l="1"/>
  <c r="B15" i="9"/>
  <c r="F20" i="9"/>
  <c r="E14" i="9"/>
  <c r="B274" i="9"/>
  <c r="E20" i="9"/>
  <c r="I7" i="3" s="1"/>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<sst xmlns="http://schemas.openxmlformats.org/spreadsheetml/2006/main" count="4369" uniqueCount="3421">
  <si>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</si>
  <si>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</si>
  <si>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</si>
  <si>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</si>
  <si>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</si>
  <si>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</si>
  <si>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</si>
  <si>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</si>
  <si>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</si>
  <si>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</si>
  <si>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</si>
  <si>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</si>
  <si>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</si>
  <si>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</si>
  <si>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</si>
  <si>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</si>
  <si>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</si>
  <si>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</si>
  <si>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</si>
  <si>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</si>
  <si>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</si>
  <si>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</si>
  <si>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</si>
  <si>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</si>
  <si>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</si>
  <si>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</si>
  <si>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</si>
  <si>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</si>
  <si>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</si>
  <si>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</si>
  <si>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</si>
  <si>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UČENIČKI DOM KARLOVAC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</si>
  <si>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</si>
  <si>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</si>
  <si>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</si>
  <si>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</si>
  <si>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</si>
  <si>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</si>
  <si>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</si>
  <si>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</si>
  <si>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</si>
  <si>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</si>
  <si>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</si>
  <si>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</si>
  <si>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</si>
  <si>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</si>
  <si>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</si>
  <si>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</si>
  <si>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</si>
  <si>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19749 - UČENIČKI DOM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</si>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</sst>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708990.97</v>
      </c>
      <c r="D2" s="6">
        <f>'PR-RAS'!E6</f>
        <v>767394.97</v>
      </c>
      <c r="E2" s="6">
        <v>0</v>
      </c>
      <c r="F2" s="6">
        <v>0</v>
      </c>
      <c r="G2" s="7">
        <f t="shared" ref="G2:G264" si="0">(B2/1000)*(C2*1+D2*2)</f>
        <v>2243.7809100000004</v>
      </c>
      <c r="H2" s="7">
        <f t="shared" ref="H2:H264"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416966.47</v>
      </c>
      <c r="D46" s="1">
        <f>'PR-RAS'!E50</f>
        <v>467144.22</v>
      </c>
      <c r="E46" s="1">
        <v>0</v>
      </c>
      <c r="F46" s="1">
        <v>0</v>
      </c>
      <c r="G46" s="2">
        <f t="shared" si="0"/>
        <v>60806.470949999995</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416966.47</v>
      </c>
      <c r="D64" s="1">
        <f>'PR-RAS'!E68</f>
        <v>467144.22</v>
      </c>
      <c r="E64" s="1">
        <v>0</v>
      </c>
      <c r="F64" s="1">
        <v>0</v>
      </c>
      <c r="G64" s="2">
        <f t="shared" si="0"/>
        <v>85129.059329999989</v>
      </c>
      <c r="H64" s="2">
        <f t="shared" si="1"/>
        <v>0.68999999994412065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410527.74</v>
      </c>
      <c r="D65" s="1">
        <f>'PR-RAS'!E69</f>
        <v>467144.22</v>
      </c>
      <c r="E65" s="1">
        <v>0</v>
      </c>
      <c r="F65" s="1">
        <v>0</v>
      </c>
      <c r="G65" s="2">
        <f t="shared" si="0"/>
        <v>86068.235520000002</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6438.73</v>
      </c>
      <c r="D66" s="1">
        <f>'PR-RAS'!E70</f>
        <v>0</v>
      </c>
      <c r="E66" s="1">
        <v>0</v>
      </c>
      <c r="F66" s="1">
        <v>0</v>
      </c>
      <c r="G66" s="2">
        <f t="shared" si="0"/>
        <v>418.51745</v>
      </c>
      <c r="H66" s="2">
        <f t="shared" si="1"/>
        <v>0.27000000000043656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v>
      </c>
      <c r="D78" s="1">
        <f>'PR-RAS'!E82</f>
        <v>119.25999999999999</v>
      </c>
      <c r="E78" s="1">
        <v>0</v>
      </c>
      <c r="F78" s="1">
        <v>0</v>
      </c>
      <c r="G78" s="2">
        <f t="shared" si="0"/>
        <v>18.489239999999999</v>
      </c>
      <c r="H78" s="2">
        <f t="shared" si="1"/>
        <v>0.65999999999999082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v>
      </c>
      <c r="D79" s="1">
        <f>'PR-RAS'!E83</f>
        <v>119.25999999999999</v>
      </c>
      <c r="E79" s="1">
        <v>0</v>
      </c>
      <c r="F79" s="1">
        <v>0</v>
      </c>
      <c r="G79" s="2">
        <f t="shared" si="0"/>
        <v>18.72936</v>
      </c>
      <c r="H79" s="2">
        <f t="shared" si="1"/>
        <v>0.65999999999999082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v>
      </c>
      <c r="D81" s="1">
        <f>'PR-RAS'!E85</f>
        <v>52.48</v>
      </c>
      <c r="E81" s="1">
        <v>0</v>
      </c>
      <c r="F81" s="1">
        <v>0</v>
      </c>
      <c r="G81" s="2">
        <f t="shared" si="0"/>
        <v>8.524799999999999</v>
      </c>
      <c r="H81" s="2">
        <f t="shared" si="1"/>
        <v>0.87999999999999678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66.78</v>
      </c>
      <c r="E82" s="1">
        <v>0</v>
      </c>
      <c r="F82" s="1">
        <v>0</v>
      </c>
      <c r="G82" s="2">
        <f t="shared" si="0"/>
        <v>10.81836</v>
      </c>
      <c r="H82" s="2">
        <f t="shared" si="1"/>
        <v>0.21999999999999886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122771.78</v>
      </c>
      <c r="D102" s="1">
        <f>'PR-RAS'!E106</f>
        <v>125350.14</v>
      </c>
      <c r="E102" s="1">
        <v>0</v>
      </c>
      <c r="F102" s="1">
        <v>0</v>
      </c>
      <c r="G102" s="2">
        <f t="shared" si="0"/>
        <v>37720.678060000006</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122771.78</v>
      </c>
      <c r="D108" s="1">
        <f>'PR-RAS'!E112</f>
        <v>125350.14</v>
      </c>
      <c r="E108" s="1">
        <v>0</v>
      </c>
      <c r="F108" s="1">
        <v>0</v>
      </c>
      <c r="G108" s="2">
        <f t="shared" si="0"/>
        <v>39961.510419999999</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122771.78</v>
      </c>
      <c r="D113" s="1">
        <f>'PR-RAS'!E117</f>
        <v>125350.14</v>
      </c>
      <c r="E113" s="1">
        <v>0</v>
      </c>
      <c r="F113" s="1">
        <v>0</v>
      </c>
      <c r="G113" s="2">
        <f t="shared" si="0"/>
        <v>41828.870719999999</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19064.03</v>
      </c>
      <c r="D120" s="1">
        <f>'PR-RAS'!E124</f>
        <v>13494.15</v>
      </c>
      <c r="E120" s="1">
        <v>0</v>
      </c>
      <c r="F120" s="1">
        <v>0</v>
      </c>
      <c r="G120" s="2">
        <f t="shared" si="0"/>
        <v>5480.2272700000003</v>
      </c>
      <c r="H120" s="2">
        <f t="shared" si="1"/>
        <v>0.17999999999847205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19064.03</v>
      </c>
      <c r="D121" s="1">
        <f>'PR-RAS'!E125</f>
        <v>13494.15</v>
      </c>
      <c r="E121" s="1">
        <v>0</v>
      </c>
      <c r="F121" s="1">
        <v>0</v>
      </c>
      <c r="G121" s="2">
        <f t="shared" si="0"/>
        <v>5526.2795999999998</v>
      </c>
      <c r="H121" s="2">
        <f t="shared" si="1"/>
        <v>0.17999999999847205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210.76</v>
      </c>
      <c r="D122" s="1">
        <f>'PR-RAS'!E126</f>
        <v>0</v>
      </c>
      <c r="E122" s="1">
        <v>0</v>
      </c>
      <c r="F122" s="1">
        <v>0</v>
      </c>
      <c r="G122" s="2">
        <f t="shared" si="0"/>
        <v>25.501959999999997</v>
      </c>
      <c r="H122" s="2">
        <f t="shared" si="1"/>
        <v>0.24000000000000909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18853.27</v>
      </c>
      <c r="D123" s="1">
        <f>'PR-RAS'!E127</f>
        <v>13494.15</v>
      </c>
      <c r="E123" s="1">
        <v>0</v>
      </c>
      <c r="F123" s="1">
        <v>0</v>
      </c>
      <c r="G123" s="2">
        <f t="shared" si="0"/>
        <v>5592.6715400000003</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150187.09</v>
      </c>
      <c r="D129" s="1">
        <f>'PR-RAS'!E133</f>
        <v>161287.20000000001</v>
      </c>
      <c r="E129" s="1">
        <v>0</v>
      </c>
      <c r="F129" s="1">
        <v>0</v>
      </c>
      <c r="G129" s="2">
        <f t="shared" si="0"/>
        <v>60513.470719999998</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150187.09</v>
      </c>
      <c r="D130" s="1">
        <f>'PR-RAS'!E134</f>
        <v>161287.20000000001</v>
      </c>
      <c r="E130" s="1">
        <v>0</v>
      </c>
      <c r="F130" s="1">
        <v>0</v>
      </c>
      <c r="G130" s="2">
        <f t="shared" si="0"/>
        <v>60986.232210000002</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150187.09</v>
      </c>
      <c r="D131" s="1">
        <f>'PR-RAS'!E135</f>
        <v>161037.20000000001</v>
      </c>
      <c r="E131" s="1">
        <v>0</v>
      </c>
      <c r="F131" s="1">
        <v>0</v>
      </c>
      <c r="G131" s="2">
        <f t="shared" si="0"/>
        <v>61393.993699999999</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250</v>
      </c>
      <c r="E132" s="1">
        <v>0</v>
      </c>
      <c r="F132" s="1">
        <v>0</v>
      </c>
      <c r="G132" s="2">
        <f t="shared" si="0"/>
        <v>65.5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664671.07000000007</v>
      </c>
      <c r="D147" s="1">
        <f>'PR-RAS'!E151</f>
        <v>756251.29999999993</v>
      </c>
      <c r="E147" s="1">
        <v>0</v>
      </c>
      <c r="F147" s="1">
        <v>0</v>
      </c>
      <c r="G147" s="2">
        <f t="shared" si="0"/>
        <v>317867.35582</v>
      </c>
      <c r="H147" s="2">
        <f t="shared" si="1"/>
        <v>0.36999999999534339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410737.66000000003</v>
      </c>
      <c r="D148" s="1">
        <f>'PR-RAS'!E152</f>
        <v>473924.77999999997</v>
      </c>
      <c r="E148" s="1">
        <v>0</v>
      </c>
      <c r="F148" s="1">
        <v>0</v>
      </c>
      <c r="G148" s="2">
        <f t="shared" si="0"/>
        <v>199712.32133999999</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335862.12</v>
      </c>
      <c r="D149" s="1">
        <f>'PR-RAS'!E153</f>
        <v>387794.18</v>
      </c>
      <c r="E149" s="1">
        <v>0</v>
      </c>
      <c r="F149" s="1">
        <v>0</v>
      </c>
      <c r="G149" s="2">
        <f t="shared" si="0"/>
        <v>164494.67103999999</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335862.12</v>
      </c>
      <c r="D150" s="1">
        <f>'PR-RAS'!E154</f>
        <v>387794.18</v>
      </c>
      <c r="E150" s="1">
        <v>0</v>
      </c>
      <c r="F150" s="1">
        <v>0</v>
      </c>
      <c r="G150" s="2">
        <f t="shared" si="0"/>
        <v>165606.12151999999</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19458.28</v>
      </c>
      <c r="D154" s="1">
        <f>'PR-RAS'!E158</f>
        <v>22144.560000000001</v>
      </c>
      <c r="E154" s="1">
        <v>0</v>
      </c>
      <c r="F154" s="1">
        <v>0</v>
      </c>
      <c r="G154" s="2">
        <f t="shared" si="0"/>
        <v>9753.3521999999994</v>
      </c>
      <c r="H154" s="2">
        <f t="shared" si="1"/>
        <v>0.71999999999752617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55417.26</v>
      </c>
      <c r="D155" s="1">
        <f>'PR-RAS'!E159</f>
        <v>63986.04</v>
      </c>
      <c r="E155" s="1">
        <v>0</v>
      </c>
      <c r="F155" s="1">
        <v>0</v>
      </c>
      <c r="G155" s="2">
        <f t="shared" si="0"/>
        <v>28241.958360000001</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55417.26</v>
      </c>
      <c r="D157" s="1">
        <f>'PR-RAS'!E161</f>
        <v>63986.04</v>
      </c>
      <c r="E157" s="1">
        <v>0</v>
      </c>
      <c r="F157" s="1">
        <v>0</v>
      </c>
      <c r="G157" s="2">
        <f t="shared" si="0"/>
        <v>28608.73704</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253195.03000000003</v>
      </c>
      <c r="D159" s="1">
        <f>'PR-RAS'!E163</f>
        <v>281514.58999999997</v>
      </c>
      <c r="E159" s="1">
        <v>0</v>
      </c>
      <c r="F159" s="1">
        <v>0</v>
      </c>
      <c r="G159" s="2">
        <f t="shared" si="0"/>
        <v>128963.42517999999</v>
      </c>
      <c r="H159" s="2">
        <f t="shared" si="1"/>
        <v>0.44000000006053597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24008.199999999997</v>
      </c>
      <c r="D160" s="1">
        <f>'PR-RAS'!E164</f>
        <v>25613.070000000003</v>
      </c>
      <c r="E160" s="1">
        <v>0</v>
      </c>
      <c r="F160" s="1">
        <v>0</v>
      </c>
      <c r="G160" s="2">
        <f t="shared" si="0"/>
        <v>11962.260060000001</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6671.15</v>
      </c>
      <c r="D161" s="1">
        <f>'PR-RAS'!E165</f>
        <v>8965.0400000000009</v>
      </c>
      <c r="E161" s="1">
        <v>0</v>
      </c>
      <c r="F161" s="1">
        <v>0</v>
      </c>
      <c r="G161" s="2">
        <f t="shared" si="0"/>
        <v>3936.1968000000006</v>
      </c>
      <c r="H161" s="2">
        <f t="shared" si="1"/>
        <v>0.19000000000050932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16855.8</v>
      </c>
      <c r="D162" s="1">
        <f>'PR-RAS'!E166</f>
        <v>15408.18</v>
      </c>
      <c r="E162" s="1">
        <v>0</v>
      </c>
      <c r="F162" s="1">
        <v>0</v>
      </c>
      <c r="G162" s="2">
        <f t="shared" si="0"/>
        <v>7675.2177600000005</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424.71</v>
      </c>
      <c r="D163" s="1">
        <f>'PR-RAS'!E167</f>
        <v>1188.95</v>
      </c>
      <c r="E163" s="1">
        <v>0</v>
      </c>
      <c r="F163" s="1">
        <v>0</v>
      </c>
      <c r="G163" s="2">
        <f t="shared" si="0"/>
        <v>454.02282000000002</v>
      </c>
      <c r="H163" s="2">
        <f t="shared" si="1"/>
        <v>0.33999999999997499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56.54</v>
      </c>
      <c r="D164" s="1">
        <f>'PR-RAS'!E168</f>
        <v>50.9</v>
      </c>
      <c r="E164" s="1">
        <v>0</v>
      </c>
      <c r="F164" s="1">
        <v>0</v>
      </c>
      <c r="G164" s="2">
        <f t="shared" si="0"/>
        <v>25.809420000000003</v>
      </c>
      <c r="H164" s="2">
        <f t="shared" si="1"/>
        <v>0.56000000000000227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164419.08000000002</v>
      </c>
      <c r="D165" s="1">
        <f>'PR-RAS'!E169</f>
        <v>173433.06</v>
      </c>
      <c r="E165" s="1">
        <v>0</v>
      </c>
      <c r="F165" s="1">
        <v>0</v>
      </c>
      <c r="G165" s="2">
        <f t="shared" si="0"/>
        <v>83850.772800000006</v>
      </c>
      <c r="H165" s="2">
        <f t="shared" si="1"/>
        <v>0.14000000001396984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12007.54</v>
      </c>
      <c r="D166" s="1">
        <f>'PR-RAS'!E170</f>
        <v>12681.11</v>
      </c>
      <c r="E166" s="1">
        <v>0</v>
      </c>
      <c r="F166" s="1">
        <v>0</v>
      </c>
      <c r="G166" s="2">
        <f t="shared" si="0"/>
        <v>6166.010400000001</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96949.71</v>
      </c>
      <c r="D167" s="1">
        <f>'PR-RAS'!E171</f>
        <v>108930.5</v>
      </c>
      <c r="E167" s="1">
        <v>0</v>
      </c>
      <c r="F167" s="1">
        <v>0</v>
      </c>
      <c r="G167" s="2">
        <f t="shared" si="0"/>
        <v>52258.577860000005</v>
      </c>
      <c r="H167" s="2">
        <f t="shared" si="1"/>
        <v>0.78999999999359716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46342.43</v>
      </c>
      <c r="D168" s="1">
        <f>'PR-RAS'!E172</f>
        <v>45363.839999999997</v>
      </c>
      <c r="E168" s="1">
        <v>0</v>
      </c>
      <c r="F168" s="1">
        <v>0</v>
      </c>
      <c r="G168" s="2">
        <f t="shared" si="0"/>
        <v>22890.70837</v>
      </c>
      <c r="H168" s="2">
        <f t="shared" si="1"/>
        <v>0.5900000000037835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1802.75</v>
      </c>
      <c r="D169" s="1">
        <f>'PR-RAS'!E173</f>
        <v>1166.6500000000001</v>
      </c>
      <c r="E169" s="1">
        <v>0</v>
      </c>
      <c r="F169" s="1">
        <v>0</v>
      </c>
      <c r="G169" s="2">
        <f t="shared" si="0"/>
        <v>694.85640000000012</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5602.42</v>
      </c>
      <c r="D170" s="1">
        <f>'PR-RAS'!E174</f>
        <v>3068.36</v>
      </c>
      <c r="E170" s="1">
        <v>0</v>
      </c>
      <c r="F170" s="1">
        <v>0</v>
      </c>
      <c r="G170" s="2">
        <f t="shared" si="0"/>
        <v>1983.9146600000001</v>
      </c>
      <c r="H170" s="2">
        <f t="shared" si="1"/>
        <v>0.78000000000020009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1714.23</v>
      </c>
      <c r="D172" s="1">
        <f>'PR-RAS'!E176</f>
        <v>2222.6</v>
      </c>
      <c r="E172" s="1">
        <v>0</v>
      </c>
      <c r="F172" s="1">
        <v>0</v>
      </c>
      <c r="G172" s="2">
        <f t="shared" si="0"/>
        <v>1053.2625300000002</v>
      </c>
      <c r="H172" s="2">
        <f t="shared" si="1"/>
        <v>0.63000000000010914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54646.890000000014</v>
      </c>
      <c r="D173" s="1">
        <f>'PR-RAS'!E177</f>
        <v>69136.709999999992</v>
      </c>
      <c r="E173" s="1">
        <v>0</v>
      </c>
      <c r="F173" s="1">
        <v>0</v>
      </c>
      <c r="G173" s="2">
        <f t="shared" si="0"/>
        <v>33182.293319999997</v>
      </c>
      <c r="H173" s="2">
        <f t="shared" si="1"/>
        <v>0.39999999999417923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7306.89</v>
      </c>
      <c r="D174" s="1">
        <f>'PR-RAS'!E178</f>
        <v>8540.3799999999992</v>
      </c>
      <c r="E174" s="1">
        <v>0</v>
      </c>
      <c r="F174" s="1">
        <v>0</v>
      </c>
      <c r="G174" s="2">
        <f t="shared" si="0"/>
        <v>4219.0634499999996</v>
      </c>
      <c r="H174" s="2">
        <f t="shared" si="1"/>
        <v>0.48999999999887223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16944.27</v>
      </c>
      <c r="D175" s="1">
        <f>'PR-RAS'!E179</f>
        <v>20726.580000000002</v>
      </c>
      <c r="E175" s="1">
        <v>0</v>
      </c>
      <c r="F175" s="1">
        <v>0</v>
      </c>
      <c r="G175" s="2">
        <f t="shared" si="0"/>
        <v>10161.152820000001</v>
      </c>
      <c r="H175" s="2">
        <f t="shared" si="1"/>
        <v>0.68999999999869033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13978.61</v>
      </c>
      <c r="D177" s="1">
        <f>'PR-RAS'!E181</f>
        <v>15597.26</v>
      </c>
      <c r="E177" s="1">
        <v>0</v>
      </c>
      <c r="F177" s="1">
        <v>0</v>
      </c>
      <c r="G177" s="2">
        <f t="shared" si="0"/>
        <v>7950.4708800000008</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2313.44</v>
      </c>
      <c r="D178" s="1">
        <f>'PR-RAS'!E182</f>
        <v>2189.17</v>
      </c>
      <c r="E178" s="1">
        <v>0</v>
      </c>
      <c r="F178" s="1">
        <v>0</v>
      </c>
      <c r="G178" s="2">
        <f t="shared" si="0"/>
        <v>1184.44506</v>
      </c>
      <c r="H178" s="2">
        <f t="shared" si="1"/>
        <v>0.61000000000012733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874.98</v>
      </c>
      <c r="D179" s="1">
        <f>'PR-RAS'!E183</f>
        <v>4723.95</v>
      </c>
      <c r="E179" s="1">
        <v>0</v>
      </c>
      <c r="F179" s="1">
        <v>0</v>
      </c>
      <c r="G179" s="2">
        <f t="shared" si="0"/>
        <v>1837.4726399999997</v>
      </c>
      <c r="H179" s="2">
        <f t="shared" si="1"/>
        <v>7.0000000000163709E-2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5644.25</v>
      </c>
      <c r="D180" s="1">
        <f>'PR-RAS'!E184</f>
        <v>7411.24</v>
      </c>
      <c r="E180" s="1">
        <v>0</v>
      </c>
      <c r="F180" s="1">
        <v>0</v>
      </c>
      <c r="G180" s="2">
        <f t="shared" si="0"/>
        <v>3663.5446699999998</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6506.01</v>
      </c>
      <c r="D181" s="1">
        <f>'PR-RAS'!E185</f>
        <v>8782.6</v>
      </c>
      <c r="E181" s="1">
        <v>0</v>
      </c>
      <c r="F181" s="1">
        <v>0</v>
      </c>
      <c r="G181" s="2">
        <f t="shared" si="0"/>
        <v>4332.8177999999998</v>
      </c>
      <c r="H181" s="2">
        <f t="shared" si="1"/>
        <v>0.40999999999985448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1078.44</v>
      </c>
      <c r="D182" s="1">
        <f>'PR-RAS'!E186</f>
        <v>1165.53</v>
      </c>
      <c r="E182" s="1">
        <v>0</v>
      </c>
      <c r="F182" s="1">
        <v>0</v>
      </c>
      <c r="G182" s="2">
        <f t="shared" si="0"/>
        <v>617.11950000000002</v>
      </c>
      <c r="H182" s="2">
        <f t="shared" si="1"/>
        <v>0.91000000000008185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10120.86</v>
      </c>
      <c r="D184" s="1">
        <f>'PR-RAS'!E188</f>
        <v>13331.75</v>
      </c>
      <c r="E184" s="1">
        <v>0</v>
      </c>
      <c r="F184" s="1">
        <v>0</v>
      </c>
      <c r="G184" s="2">
        <f t="shared" si="0"/>
        <v>6731.5378799999999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1017.66</v>
      </c>
      <c r="D186" s="1">
        <f>'PR-RAS'!E190</f>
        <v>849.21</v>
      </c>
      <c r="E186" s="1">
        <v>0</v>
      </c>
      <c r="F186" s="1">
        <v>0</v>
      </c>
      <c r="G186" s="2">
        <f t="shared" si="0"/>
        <v>502.47479999999996</v>
      </c>
      <c r="H186" s="2">
        <f t="shared" si="1"/>
        <v>0.55000000000006821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1518.27</v>
      </c>
      <c r="D187" s="1">
        <f>'PR-RAS'!E191</f>
        <v>2763.92</v>
      </c>
      <c r="E187" s="1">
        <v>0</v>
      </c>
      <c r="F187" s="1">
        <v>0</v>
      </c>
      <c r="G187" s="2">
        <f t="shared" si="0"/>
        <v>1310.57646</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v>
      </c>
      <c r="D188" s="1">
        <f>'PR-RAS'!E192</f>
        <v>98.27</v>
      </c>
      <c r="E188" s="1">
        <v>0</v>
      </c>
      <c r="F188" s="1">
        <v>0</v>
      </c>
      <c r="G188" s="2">
        <f t="shared" si="0"/>
        <v>45.439129999999999</v>
      </c>
      <c r="H188" s="2">
        <f t="shared" si="1"/>
        <v>0.71999999999999886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3273.61</v>
      </c>
      <c r="D189" s="1">
        <f>'PR-RAS'!E193</f>
        <v>2435.79</v>
      </c>
      <c r="E189" s="1">
        <v>0</v>
      </c>
      <c r="F189" s="1">
        <v>0</v>
      </c>
      <c r="G189" s="2">
        <f t="shared" si="0"/>
        <v>1531.2957200000001</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4264.87</v>
      </c>
      <c r="D191" s="1">
        <f>'PR-RAS'!E195</f>
        <v>7184.56</v>
      </c>
      <c r="E191" s="1">
        <v>0</v>
      </c>
      <c r="F191" s="1">
        <v>0</v>
      </c>
      <c r="G191" s="2">
        <f t="shared" si="0"/>
        <v>3540.4581000000003</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738.38</v>
      </c>
      <c r="D192" s="1">
        <f>'PR-RAS'!E196</f>
        <v>811.93</v>
      </c>
      <c r="E192" s="1">
        <v>0</v>
      </c>
      <c r="F192" s="1">
        <v>0</v>
      </c>
      <c r="G192" s="2">
        <f t="shared" si="0"/>
        <v>451.18783999999994</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738.38</v>
      </c>
      <c r="D206" s="1">
        <f>'PR-RAS'!E210</f>
        <v>811.93</v>
      </c>
      <c r="E206" s="1">
        <v>0</v>
      </c>
      <c r="F206" s="1">
        <v>0</v>
      </c>
      <c r="G206" s="2">
        <f t="shared" si="0"/>
        <v>484.25919999999991</v>
      </c>
      <c r="H206" s="2">
        <f t="shared" si="1"/>
        <v>0.45000000000004547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738.34</v>
      </c>
      <c r="D207" s="1">
        <f>'PR-RAS'!E211</f>
        <v>811.93</v>
      </c>
      <c r="E207" s="1">
        <v>0</v>
      </c>
      <c r="F207" s="1">
        <v>0</v>
      </c>
      <c r="G207" s="2">
        <f t="shared" si="0"/>
        <v>486.61319999999995</v>
      </c>
      <c r="H207" s="2">
        <f t="shared" si="1"/>
        <v>0.41000000000008185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0.04</v>
      </c>
      <c r="D208" s="1">
        <f>'PR-RAS'!E212</f>
        <v>0</v>
      </c>
      <c r="E208" s="1">
        <v>0</v>
      </c>
      <c r="F208" s="1">
        <v>0</v>
      </c>
      <c r="G208" s="2">
        <f t="shared" si="0"/>
        <v>8.2799999999999992E-3</v>
      </c>
      <c r="H208" s="2">
        <f t="shared" si="1"/>
        <v>0.04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664671.07000000007</v>
      </c>
      <c r="D285" s="1">
        <f>'PR-RAS'!E289</f>
        <v>756251.29999999993</v>
      </c>
      <c r="E285" s="1">
        <v>0</v>
      </c>
      <c r="F285" s="1">
        <v>0</v>
      </c>
      <c r="G285" s="2">
        <f t="shared" si="8"/>
        <v>618317.32227999996</v>
      </c>
      <c r="H285" s="2">
        <f t="shared" si="9"/>
        <v>0.36999999999534339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44319.899999999907</v>
      </c>
      <c r="D286" s="1">
        <f>'PR-RAS'!E290</f>
        <v>11143.670000000042</v>
      </c>
      <c r="E286" s="1">
        <v>0</v>
      </c>
      <c r="F286" s="1">
        <v>0</v>
      </c>
      <c r="G286" s="2">
        <f t="shared" si="8"/>
        <v>18983.063399999995</v>
      </c>
      <c r="H286" s="2">
        <f t="shared" si="9"/>
        <v>0.43000000005122274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113514.11</v>
      </c>
      <c r="D288" s="1">
        <f>'PR-RAS'!E292</f>
        <v>84371.14</v>
      </c>
      <c r="E288" s="1">
        <v>0</v>
      </c>
      <c r="F288" s="1">
        <v>0</v>
      </c>
      <c r="G288" s="2">
        <f t="shared" si="8"/>
        <v>81007.583929999993</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1923.15</v>
      </c>
      <c r="D290" s="1">
        <f>'PR-RAS'!E294</f>
        <v>1727.96</v>
      </c>
      <c r="E290" s="1">
        <v>0</v>
      </c>
      <c r="F290" s="1">
        <v>0</v>
      </c>
      <c r="G290" s="2">
        <f t="shared" si="8"/>
        <v>1554.5512299999998</v>
      </c>
      <c r="H290" s="2">
        <f t="shared" si="9"/>
        <v>0.19000000000005457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92.74</v>
      </c>
      <c r="D293" s="1">
        <f>'PR-RAS'!E298</f>
        <v>0</v>
      </c>
      <c r="E293" s="1">
        <v>0</v>
      </c>
      <c r="F293" s="1">
        <v>0</v>
      </c>
      <c r="G293" s="2">
        <f t="shared" si="8"/>
        <v>27.080079999999995</v>
      </c>
      <c r="H293" s="2">
        <f t="shared" si="9"/>
        <v>0.26000000000000512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92.74</v>
      </c>
      <c r="D306" s="1">
        <f>'PR-RAS'!E311</f>
        <v>0</v>
      </c>
      <c r="E306" s="1">
        <v>0</v>
      </c>
      <c r="F306" s="1">
        <v>0</v>
      </c>
      <c r="G306" s="2">
        <f t="shared" si="8"/>
        <v>28.285699999999999</v>
      </c>
      <c r="H306" s="2">
        <f t="shared" si="9"/>
        <v>0.26000000000000512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92.74</v>
      </c>
      <c r="D307" s="1">
        <f>'PR-RAS'!E312</f>
        <v>0</v>
      </c>
      <c r="E307" s="1">
        <v>0</v>
      </c>
      <c r="F307" s="1">
        <v>0</v>
      </c>
      <c r="G307" s="2">
        <f t="shared" si="8"/>
        <v>28.378439999999998</v>
      </c>
      <c r="H307" s="2">
        <f t="shared" si="9"/>
        <v>0.26000000000000512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92.74</v>
      </c>
      <c r="D308" s="1">
        <f>'PR-RAS'!E313</f>
        <v>0</v>
      </c>
      <c r="E308" s="1">
        <v>0</v>
      </c>
      <c r="F308" s="1">
        <v>0</v>
      </c>
      <c r="G308" s="2">
        <f t="shared" si="8"/>
        <v>28.471179999999997</v>
      </c>
      <c r="H308" s="2">
        <f t="shared" si="9"/>
        <v>0.26000000000000512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72585.950000000012</v>
      </c>
      <c r="D345" s="1">
        <f>'PR-RAS'!E350</f>
        <v>39233.040000000001</v>
      </c>
      <c r="E345" s="1">
        <v>0</v>
      </c>
      <c r="F345" s="1">
        <v>0</v>
      </c>
      <c r="G345" s="2">
        <f t="shared" si="8"/>
        <v>51961.898320000008</v>
      </c>
      <c r="H345" s="2">
        <f t="shared" si="9"/>
        <v>8.9999999989231583E-2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475</v>
      </c>
      <c r="E346" s="1">
        <v>0</v>
      </c>
      <c r="F346" s="1">
        <v>0</v>
      </c>
      <c r="G346" s="2">
        <f t="shared" si="8"/>
        <v>327.75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475</v>
      </c>
      <c r="E351" s="1">
        <v>0</v>
      </c>
      <c r="F351" s="1">
        <v>0</v>
      </c>
      <c r="G351" s="2">
        <f t="shared" si="8"/>
        <v>332.5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250</v>
      </c>
      <c r="E354" s="1">
        <v>0</v>
      </c>
      <c r="F354" s="1">
        <v>0</v>
      </c>
      <c r="G354" s="2">
        <f t="shared" si="8"/>
        <v>176.5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225</v>
      </c>
      <c r="E357" s="1">
        <v>0</v>
      </c>
      <c r="F357" s="1">
        <v>0</v>
      </c>
      <c r="G357" s="2">
        <f t="shared" si="8"/>
        <v>160.19999999999999</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33915.9</v>
      </c>
      <c r="D358" s="1">
        <f>'PR-RAS'!E363</f>
        <v>22019.29</v>
      </c>
      <c r="E358" s="1">
        <v>0</v>
      </c>
      <c r="F358" s="1">
        <v>0</v>
      </c>
      <c r="G358" s="2">
        <f t="shared" si="8"/>
        <v>27829.749360000002</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33915.9</v>
      </c>
      <c r="D364" s="1">
        <f>'PR-RAS'!E369</f>
        <v>21644.29</v>
      </c>
      <c r="E364" s="1">
        <v>0</v>
      </c>
      <c r="F364" s="1">
        <v>0</v>
      </c>
      <c r="G364" s="2">
        <f t="shared" si="8"/>
        <v>28025.226240000004</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14256.25</v>
      </c>
      <c r="D365" s="1">
        <f>'PR-RAS'!E370</f>
        <v>15535.34</v>
      </c>
      <c r="E365" s="1">
        <v>0</v>
      </c>
      <c r="F365" s="1">
        <v>0</v>
      </c>
      <c r="G365" s="2">
        <f t="shared" si="8"/>
        <v>16499.002519999998</v>
      </c>
      <c r="H365" s="2">
        <f t="shared" si="9"/>
        <v>0.59000000000014552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1177.9100000000001</v>
      </c>
      <c r="D366" s="1">
        <f>'PR-RAS'!E371</f>
        <v>40.32</v>
      </c>
      <c r="E366" s="1">
        <v>0</v>
      </c>
      <c r="F366" s="1">
        <v>0</v>
      </c>
      <c r="G366" s="2">
        <f t="shared" si="8"/>
        <v>459.37075000000004</v>
      </c>
      <c r="H366" s="2">
        <f t="shared" si="9"/>
        <v>0.40999999999991843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12782.75</v>
      </c>
      <c r="D367" s="1">
        <f>'PR-RAS'!E372</f>
        <v>375</v>
      </c>
      <c r="E367" s="1">
        <v>0</v>
      </c>
      <c r="F367" s="1">
        <v>0</v>
      </c>
      <c r="G367" s="2">
        <f t="shared" si="8"/>
        <v>4952.9865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1913.94</v>
      </c>
      <c r="D370" s="1">
        <f>'PR-RAS'!E375</f>
        <v>309</v>
      </c>
      <c r="E370" s="1">
        <v>0</v>
      </c>
      <c r="F370" s="1">
        <v>0</v>
      </c>
      <c r="G370" s="2">
        <f t="shared" si="8"/>
        <v>934.28585999999996</v>
      </c>
      <c r="H370" s="2">
        <f t="shared" si="9"/>
        <v>5.999999999994543E-2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3785.05</v>
      </c>
      <c r="D371" s="1">
        <f>'PR-RAS'!E376</f>
        <v>5384.63</v>
      </c>
      <c r="E371" s="1">
        <v>0</v>
      </c>
      <c r="F371" s="1">
        <v>0</v>
      </c>
      <c r="G371" s="2">
        <f t="shared" si="8"/>
        <v>5385.0947000000006</v>
      </c>
      <c r="H371" s="2">
        <f t="shared" si="9"/>
        <v>0.42000000000007276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375</v>
      </c>
      <c r="E386" s="1">
        <v>0</v>
      </c>
      <c r="F386" s="1">
        <v>0</v>
      </c>
      <c r="G386" s="2">
        <f t="shared" si="8"/>
        <v>288.75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375</v>
      </c>
      <c r="E388" s="1">
        <v>0</v>
      </c>
      <c r="F388" s="1">
        <v>0</v>
      </c>
      <c r="G388" s="2">
        <f t="shared" si="8"/>
        <v>290.25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38670.050000000003</v>
      </c>
      <c r="D397" s="1">
        <f>'PR-RAS'!E402</f>
        <v>16738.75</v>
      </c>
      <c r="E397" s="1">
        <v>0</v>
      </c>
      <c r="F397" s="1">
        <v>0</v>
      </c>
      <c r="G397" s="2">
        <f t="shared" si="8"/>
        <v>28570.429800000002</v>
      </c>
      <c r="H397" s="2">
        <f t="shared" si="9"/>
        <v>0.30000000000291038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38670.050000000003</v>
      </c>
      <c r="D398" s="1">
        <f>'PR-RAS'!E403</f>
        <v>16738.75</v>
      </c>
      <c r="E398" s="1">
        <v>0</v>
      </c>
      <c r="F398" s="1">
        <v>0</v>
      </c>
      <c r="G398" s="2">
        <f t="shared" si="8"/>
        <v>28642.577350000003</v>
      </c>
      <c r="H398" s="2">
        <f t="shared" si="9"/>
        <v>0.30000000000291038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72493.210000000006</v>
      </c>
      <c r="D403" s="1">
        <f>'PR-RAS'!E408</f>
        <v>39233.040000000001</v>
      </c>
      <c r="E403" s="1">
        <v>0</v>
      </c>
      <c r="F403" s="1">
        <v>0</v>
      </c>
      <c r="G403" s="2">
        <f t="shared" si="8"/>
        <v>60685.634580000005</v>
      </c>
      <c r="H403" s="2">
        <f t="shared" si="9"/>
        <v>0.25000000000727596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709083.71</v>
      </c>
      <c r="D407" s="1">
        <f>'PR-RAS'!E412</f>
        <v>767394.97</v>
      </c>
      <c r="E407" s="1">
        <v>0</v>
      </c>
      <c r="F407" s="1">
        <v>0</v>
      </c>
      <c r="G407" s="2">
        <f t="shared" si="8"/>
        <v>911012.70189999999</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737257.02</v>
      </c>
      <c r="D408" s="1">
        <f>'PR-RAS'!E413</f>
        <v>795484.34</v>
      </c>
      <c r="E408" s="1">
        <v>0</v>
      </c>
      <c r="F408" s="1">
        <v>0</v>
      </c>
      <c r="G408" s="2">
        <f t="shared" si="8"/>
        <v>947587.85990000004</v>
      </c>
      <c r="H408" s="2">
        <f t="shared" si="9"/>
        <v>0.35999999998603016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28173.310000000056</v>
      </c>
      <c r="D410" s="1">
        <f>'PR-RAS'!E415</f>
        <v>28089.369999999995</v>
      </c>
      <c r="E410" s="1">
        <v>0</v>
      </c>
      <c r="F410" s="1">
        <v>0</v>
      </c>
      <c r="G410" s="2">
        <f t="shared" si="8"/>
        <v>34499.988450000019</v>
      </c>
      <c r="H410" s="2">
        <f t="shared" si="9"/>
        <v>0.68000000005122274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113514.11</v>
      </c>
      <c r="D411" s="1">
        <f>'PR-RAS'!E416</f>
        <v>84371.14</v>
      </c>
      <c r="E411" s="1">
        <v>0</v>
      </c>
      <c r="F411" s="1">
        <v>0</v>
      </c>
      <c r="G411" s="2">
        <f t="shared" si="8"/>
        <v>115725.11990000001</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1923.15</v>
      </c>
      <c r="D413" s="1">
        <f>'PR-RAS'!E418</f>
        <v>1727.96</v>
      </c>
      <c r="E413" s="1">
        <v>0</v>
      </c>
      <c r="F413" s="1">
        <v>0</v>
      </c>
      <c r="G413" s="2">
        <f t="shared" si="8"/>
        <v>2216.1768399999996</v>
      </c>
      <c r="H413" s="2">
        <f t="shared" si="9"/>
        <v>0.19000000000005457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709083.71</v>
      </c>
      <c r="D633" s="1">
        <f>'PR-RAS'!E639</f>
        <v>767394.97</v>
      </c>
      <c r="E633" s="1">
        <v>0</v>
      </c>
      <c r="F633" s="1">
        <v>0</v>
      </c>
      <c r="G633" s="2">
        <f t="shared" si="10"/>
        <v>1418128.1468</v>
      </c>
      <c r="H633" s="2">
        <f t="shared" si="11"/>
        <v>0.32000000006519258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737257.02</v>
      </c>
      <c r="D634" s="1">
        <f>'PR-RAS'!E640</f>
        <v>795484.34</v>
      </c>
      <c r="E634" s="1">
        <v>0</v>
      </c>
      <c r="F634" s="1">
        <v>0</v>
      </c>
      <c r="G634" s="2">
        <f t="shared" si="10"/>
        <v>1473766.8681000001</v>
      </c>
      <c r="H634" s="2">
        <f t="shared" si="11"/>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28173.310000000056</v>
      </c>
      <c r="D636" s="1">
        <f>'PR-RAS'!E642</f>
        <v>28089.369999999995</v>
      </c>
      <c r="E636" s="1">
        <v>0</v>
      </c>
      <c r="F636" s="1">
        <v>0</v>
      </c>
      <c r="G636" s="2">
        <f t="shared" si="10"/>
        <v>53563.551750000028</v>
      </c>
      <c r="H636" s="2">
        <f t="shared" si="11"/>
        <v>0.68000000005122274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113514.11</v>
      </c>
      <c r="D637" s="1">
        <f>'PR-RAS'!E643</f>
        <v>84371.14</v>
      </c>
      <c r="E637" s="1">
        <v>0</v>
      </c>
      <c r="F637" s="1">
        <v>0</v>
      </c>
      <c r="G637" s="2">
        <f t="shared" si="10"/>
        <v>179515.06404</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85340.799999999945</v>
      </c>
      <c r="D639" s="1">
        <f>'PR-RAS'!E645</f>
        <v>56281.770000000004</v>
      </c>
      <c r="E639" s="1">
        <v>0</v>
      </c>
      <c r="F639" s="1">
        <v>0</v>
      </c>
      <c r="G639" s="2">
        <f t="shared" si="10"/>
        <v>126262.96891999998</v>
      </c>
      <c r="H639" s="2">
        <f t="shared" si="11"/>
        <v>0.43000000005122274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34059.879999999997</v>
      </c>
      <c r="D641" s="1">
        <f>'PR-RAS'!E647</f>
        <v>43072.56</v>
      </c>
      <c r="E641" s="1">
        <v>0</v>
      </c>
      <c r="F641" s="1">
        <v>0</v>
      </c>
      <c r="G641" s="2">
        <f t="shared" si="10"/>
        <v>76931.199999999997</v>
      </c>
      <c r="H641" s="2">
        <f t="shared" si="11"/>
        <v>0.56000000000494765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127096.18</v>
      </c>
      <c r="D642" s="1">
        <f>'PR-RAS'!E649</f>
        <v>89678.91</v>
      </c>
      <c r="E642" s="1">
        <v>0</v>
      </c>
      <c r="F642" s="1">
        <v>0</v>
      </c>
      <c r="G642" s="2">
        <f t="shared" si="10"/>
        <v>196437.014</v>
      </c>
      <c r="H642" s="2">
        <f t="shared" si="11"/>
        <v>0.26999999998952262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156650.06</v>
      </c>
      <c r="D643" s="1">
        <f>'PR-RAS'!E650</f>
        <v>148587.82999999999</v>
      </c>
      <c r="E643" s="1">
        <v>0</v>
      </c>
      <c r="F643" s="1">
        <v>0</v>
      </c>
      <c r="G643" s="2">
        <f t="shared" si="10"/>
        <v>291356.11223999999</v>
      </c>
      <c r="H643" s="2">
        <f t="shared" si="11"/>
        <v>0.23000000001047738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194067.33</v>
      </c>
      <c r="D644" s="1">
        <f>'PR-RAS'!E651</f>
        <v>176370.84</v>
      </c>
      <c r="E644" s="1">
        <v>0</v>
      </c>
      <c r="F644" s="1">
        <v>0</v>
      </c>
      <c r="G644" s="2">
        <f t="shared" si="10"/>
        <v>351598.19343000004</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89678.91</v>
      </c>
      <c r="D645" s="1">
        <f>'PR-RAS'!E652</f>
        <v>61895.899999999994</v>
      </c>
      <c r="E645" s="1">
        <v>0</v>
      </c>
      <c r="F645" s="1">
        <v>0</v>
      </c>
      <c r="G645" s="2">
        <f t="shared" si="10"/>
        <v>137475.13724000001</v>
      </c>
      <c r="H645" s="2">
        <f t="shared" si="11"/>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24</v>
      </c>
      <c r="E647" s="1">
        <v>0</v>
      </c>
      <c r="F647" s="1">
        <v>0</v>
      </c>
      <c r="G647" s="2">
        <f t="shared" si="10"/>
        <v>45.866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23</v>
      </c>
      <c r="E649" s="1">
        <v>0</v>
      </c>
      <c r="F649" s="1">
        <v>0</v>
      </c>
      <c r="G649" s="2">
        <f t="shared" si="10"/>
        <v>44.712000000000003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410527.74</v>
      </c>
      <c r="D668" s="1">
        <f>'PR-RAS'!E675</f>
        <v>467144.22</v>
      </c>
      <c r="E668" s="1">
        <v>0</v>
      </c>
      <c r="F668" s="1">
        <v>0</v>
      </c>
      <c r="G668" s="2">
        <f t="shared" si="10"/>
        <v>896992.39205999998</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6438.73</v>
      </c>
      <c r="D671" s="1">
        <f>'PR-RAS'!E678</f>
        <v>0</v>
      </c>
      <c r="E671" s="1">
        <v>0</v>
      </c>
      <c r="F671" s="1">
        <v>0</v>
      </c>
      <c r="G671" s="2">
        <f t="shared" si="10"/>
        <v>4313.9490999999998</v>
      </c>
      <c r="H671" s="2">
        <f t="shared" si="11"/>
        <v>0.27000000000043656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122281.51</v>
      </c>
      <c r="D703" s="1">
        <f>'PR-RAS'!E710</f>
        <v>125350.14</v>
      </c>
      <c r="E703" s="1">
        <v>0</v>
      </c>
      <c r="F703" s="1">
        <v>0</v>
      </c>
      <c r="G703" s="2">
        <f t="shared" si="10"/>
        <v>261833.21657999998</v>
      </c>
      <c r="H703" s="2">
        <f t="shared" si="11"/>
        <v>0.63000000000465661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490.27</v>
      </c>
      <c r="D705" s="1">
        <f>'PR-RAS'!E712</f>
        <v>0</v>
      </c>
      <c r="E705" s="1">
        <v>0</v>
      </c>
      <c r="F705" s="1">
        <v>0</v>
      </c>
      <c r="G705" s="2">
        <f t="shared" si="10"/>
        <v>345.15007999999995</v>
      </c>
      <c r="H705" s="2">
        <f t="shared" si="11"/>
        <v>0.26999999999998181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478.74</v>
      </c>
      <c r="D710" s="1">
        <f>'PR-RAS'!E717</f>
        <v>1448.94</v>
      </c>
      <c r="E710" s="1">
        <v>0</v>
      </c>
      <c r="F710" s="1">
        <v>0</v>
      </c>
      <c r="G710" s="2">
        <f t="shared" si="10"/>
        <v>2394.0235799999996</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16855.8</v>
      </c>
      <c r="D711" s="1">
        <f>'PR-RAS'!E718</f>
        <v>15408.18</v>
      </c>
      <c r="E711" s="1">
        <v>0</v>
      </c>
      <c r="F711" s="1">
        <v>0</v>
      </c>
      <c r="G711" s="2">
        <f t="shared" si="10"/>
        <v>33847.2336</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334.46</v>
      </c>
      <c r="D713" s="1">
        <f>'PR-RAS'!E720</f>
        <v>4171.6000000000004</v>
      </c>
      <c r="E713" s="1">
        <v>0</v>
      </c>
      <c r="F713" s="1">
        <v>0</v>
      </c>
      <c r="G713" s="2">
        <f t="shared" si="10"/>
        <v>6178.4939199999999</v>
      </c>
      <c r="H713" s="2">
        <f t="shared" si="11"/>
        <v>0.85999999999961574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322.02</v>
      </c>
      <c r="E714" s="1">
        <v>0</v>
      </c>
      <c r="F714" s="1">
        <v>0</v>
      </c>
      <c r="G714" s="2">
        <f t="shared" si="10"/>
        <v>459.20051999999993</v>
      </c>
      <c r="H714" s="2">
        <f t="shared" si="11"/>
        <v>1.999999999998181E-2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3867.23</v>
      </c>
      <c r="D715" s="1">
        <f>'PR-RAS'!E722</f>
        <v>5887.83</v>
      </c>
      <c r="E715" s="1">
        <v>0</v>
      </c>
      <c r="F715" s="1">
        <v>0</v>
      </c>
      <c r="G715" s="2">
        <f t="shared" si="10"/>
        <v>11169.023459999999</v>
      </c>
      <c r="H715" s="2">
        <f t="shared" si="11"/>
        <v>0.40000000000009095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751.74</v>
      </c>
      <c r="D716" s="1">
        <f>'PR-RAS'!E723</f>
        <v>0</v>
      </c>
      <c r="E716" s="1">
        <v>0</v>
      </c>
      <c r="F716" s="1">
        <v>0</v>
      </c>
      <c r="G716" s="2">
        <f t="shared" si="10"/>
        <v>537.4941</v>
      </c>
      <c r="H716" s="2">
        <f t="shared" si="11"/>
        <v>0.25999999999999091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508.16</v>
      </c>
      <c r="D719" s="1">
        <f>'PR-RAS'!E726</f>
        <v>337.41</v>
      </c>
      <c r="E719" s="1">
        <v>0</v>
      </c>
      <c r="F719" s="1">
        <v>0</v>
      </c>
      <c r="G719" s="2">
        <f t="shared" si="10"/>
        <v>849.37963999999999</v>
      </c>
      <c r="H719" s="2">
        <f t="shared" si="11"/>
        <v>0.57000000000005002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1726139.9900000002</v>
      </c>
      <c r="D984" s="6">
        <f>BILANCA!E6</f>
        <v>1704450.5</v>
      </c>
      <c r="E984" s="6">
        <v>0</v>
      </c>
      <c r="F984" s="6">
        <v>0</v>
      </c>
      <c r="G984" s="7">
        <f t="shared" ref="G984:G1241" si="22">B984/1000*C984+B984/500*D984</f>
        <v>5135.0409900000004</v>
      </c>
      <c r="H984" s="7">
        <f t="shared" si="19"/>
        <v>0.50999999977648258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859137.14000000013</v>
      </c>
      <c r="D985" s="1">
        <f>BILANCA!E7</f>
        <v>854917.62000000011</v>
      </c>
      <c r="E985" s="1">
        <v>0</v>
      </c>
      <c r="F985" s="1">
        <v>0</v>
      </c>
      <c r="G985" s="2">
        <f t="shared" si="22"/>
        <v>5137.9447600000012</v>
      </c>
      <c r="H985" s="2">
        <f t="shared" si="19"/>
        <v>0.52000000001862645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22799.99</v>
      </c>
      <c r="D986" s="1">
        <f>BILANCA!E8</f>
        <v>23274.99</v>
      </c>
      <c r="E986" s="1">
        <v>0</v>
      </c>
      <c r="F986" s="1">
        <v>0</v>
      </c>
      <c r="G986" s="2">
        <f t="shared" si="22"/>
        <v>208.04991000000001</v>
      </c>
      <c r="H986" s="2">
        <f t="shared" si="19"/>
        <v>1.9999999996798579E-2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22799.99</v>
      </c>
      <c r="D988" s="1">
        <f>BILANCA!E10</f>
        <v>23274.99</v>
      </c>
      <c r="E988" s="1">
        <v>0</v>
      </c>
      <c r="F988" s="1">
        <v>0</v>
      </c>
      <c r="G988" s="2">
        <f t="shared" si="22"/>
        <v>346.74985000000004</v>
      </c>
      <c r="H988" s="2">
        <f t="shared" si="19"/>
        <v>1.9999999996798579E-2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836337.15000000014</v>
      </c>
      <c r="D990" s="1">
        <f>BILANCA!E12</f>
        <v>831642.63000000012</v>
      </c>
      <c r="E990" s="1">
        <v>0</v>
      </c>
      <c r="F990" s="1">
        <v>0</v>
      </c>
      <c r="G990" s="2">
        <f t="shared" si="22"/>
        <v>17497.356870000003</v>
      </c>
      <c r="H990" s="2">
        <f t="shared" si="19"/>
        <v>0.52000000001862645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742712.64000000013</v>
      </c>
      <c r="D991" s="1">
        <f>BILANCA!E13</f>
        <v>744039.12000000011</v>
      </c>
      <c r="E991" s="1">
        <v>0</v>
      </c>
      <c r="F991" s="1">
        <v>0</v>
      </c>
      <c r="G991" s="2">
        <f t="shared" si="22"/>
        <v>17846.327040000004</v>
      </c>
      <c r="H991" s="2">
        <f t="shared" si="19"/>
        <v>0.47999999998137355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1224462.1000000001</v>
      </c>
      <c r="D993" s="1">
        <f>BILANCA!E15</f>
        <v>1241200.8500000001</v>
      </c>
      <c r="E993" s="1">
        <v>0</v>
      </c>
      <c r="F993" s="1">
        <v>0</v>
      </c>
      <c r="G993" s="2">
        <f t="shared" si="22"/>
        <v>37068.638000000006</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481749.46</v>
      </c>
      <c r="D996" s="1">
        <f>BILANCA!E18</f>
        <v>497161.73</v>
      </c>
      <c r="E996" s="1">
        <v>0</v>
      </c>
      <c r="F996" s="1">
        <v>0</v>
      </c>
      <c r="G996" s="2">
        <f t="shared" si="22"/>
        <v>19188.947959999998</v>
      </c>
      <c r="H996" s="2">
        <f t="shared" si="19"/>
        <v>0.73000000003958121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76196.560000000056</v>
      </c>
      <c r="D997" s="1">
        <f>BILANCA!E19</f>
        <v>70400.320000000065</v>
      </c>
      <c r="E997" s="1">
        <v>0</v>
      </c>
      <c r="F997" s="1">
        <v>0</v>
      </c>
      <c r="G997" s="2">
        <f t="shared" si="22"/>
        <v>3037.9608000000026</v>
      </c>
      <c r="H997" s="2">
        <f t="shared" si="19"/>
        <v>0.76000000000931323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207283.71</v>
      </c>
      <c r="D998" s="1">
        <f>BILANCA!E20</f>
        <v>214722.63</v>
      </c>
      <c r="E998" s="1">
        <v>0</v>
      </c>
      <c r="F998" s="1">
        <v>0</v>
      </c>
      <c r="G998" s="2">
        <f t="shared" si="22"/>
        <v>9550.9345499999999</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16276.6</v>
      </c>
      <c r="D999" s="1">
        <f>BILANCA!E21</f>
        <v>16291.17</v>
      </c>
      <c r="E999" s="1">
        <v>0</v>
      </c>
      <c r="F999" s="1">
        <v>0</v>
      </c>
      <c r="G999" s="2">
        <f t="shared" si="22"/>
        <v>781.74304000000006</v>
      </c>
      <c r="H999" s="2">
        <f t="shared" si="19"/>
        <v>0.56999999999970896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273159.52</v>
      </c>
      <c r="D1000" s="1">
        <f>BILANCA!E22</f>
        <v>273534.52</v>
      </c>
      <c r="E1000" s="1">
        <v>0</v>
      </c>
      <c r="F1000" s="1">
        <v>0</v>
      </c>
      <c r="G1000" s="2">
        <f t="shared" si="22"/>
        <v>13943.885520000003</v>
      </c>
      <c r="H1000" s="2">
        <f t="shared" si="19"/>
        <v>0.9599999999627471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10654.08</v>
      </c>
      <c r="D1003" s="1">
        <f>BILANCA!E25</f>
        <v>10963.08</v>
      </c>
      <c r="E1003" s="1">
        <v>0</v>
      </c>
      <c r="F1003" s="1">
        <v>0</v>
      </c>
      <c r="G1003" s="2">
        <f t="shared" si="22"/>
        <v>651.60480000000007</v>
      </c>
      <c r="H1003" s="2">
        <f t="shared" si="19"/>
        <v>0.15999999999985448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143240.20000000001</v>
      </c>
      <c r="D1004" s="1">
        <f>BILANCA!E26</f>
        <v>146096.43</v>
      </c>
      <c r="E1004" s="1">
        <v>0</v>
      </c>
      <c r="F1004" s="1">
        <v>0</v>
      </c>
      <c r="G1004" s="2">
        <f t="shared" si="22"/>
        <v>9144.0942600000017</v>
      </c>
      <c r="H1004" s="2">
        <f t="shared" si="19"/>
        <v>0.63000000000465661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574417.55000000005</v>
      </c>
      <c r="D1006" s="1">
        <f>BILANCA!E28</f>
        <v>591207.51</v>
      </c>
      <c r="E1006" s="1">
        <v>0</v>
      </c>
      <c r="F1006" s="1">
        <v>0</v>
      </c>
      <c r="G1006" s="2">
        <f t="shared" si="22"/>
        <v>40407.149109999998</v>
      </c>
      <c r="H1006" s="2">
        <f t="shared" si="19"/>
        <v>0.93999999994412065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529.45000000000073</v>
      </c>
      <c r="D1007" s="1">
        <f>BILANCA!E29</f>
        <v>0</v>
      </c>
      <c r="E1007" s="1">
        <v>0</v>
      </c>
      <c r="F1007" s="1">
        <v>0</v>
      </c>
      <c r="G1007" s="2">
        <f t="shared" si="22"/>
        <v>12.706800000000017</v>
      </c>
      <c r="H1007" s="2">
        <f t="shared" si="19"/>
        <v>0.4500000000007276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15883.6</v>
      </c>
      <c r="D1008" s="1">
        <f>BILANCA!E30</f>
        <v>15883.6</v>
      </c>
      <c r="E1008" s="1">
        <v>0</v>
      </c>
      <c r="F1008" s="1">
        <v>0</v>
      </c>
      <c r="G1008" s="2">
        <f t="shared" si="22"/>
        <v>1191.27</v>
      </c>
      <c r="H1008" s="2">
        <f t="shared" si="19"/>
        <v>0.7999999999992724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15354.15</v>
      </c>
      <c r="D1012" s="1">
        <f>BILANCA!E34</f>
        <v>15883.6</v>
      </c>
      <c r="E1012" s="1">
        <v>0</v>
      </c>
      <c r="F1012" s="1">
        <v>0</v>
      </c>
      <c r="G1012" s="2">
        <f t="shared" si="22"/>
        <v>1366.5191500000001</v>
      </c>
      <c r="H1012" s="2">
        <f t="shared" si="19"/>
        <v>0.5499999999992724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16898.5</v>
      </c>
      <c r="D1013" s="1">
        <f>BILANCA!E35</f>
        <v>16898.5</v>
      </c>
      <c r="E1013" s="1">
        <v>0</v>
      </c>
      <c r="F1013" s="1">
        <v>0</v>
      </c>
      <c r="G1013" s="2">
        <f t="shared" si="22"/>
        <v>1520.865</v>
      </c>
      <c r="H1013" s="2">
        <f t="shared" si="19"/>
        <v>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16884.330000000002</v>
      </c>
      <c r="D1014" s="1">
        <f>BILANCA!E36</f>
        <v>16884.330000000002</v>
      </c>
      <c r="E1014" s="1">
        <v>0</v>
      </c>
      <c r="F1014" s="1">
        <v>0</v>
      </c>
      <c r="G1014" s="2">
        <f t="shared" si="22"/>
        <v>1570.2426900000003</v>
      </c>
      <c r="H1014" s="2">
        <f t="shared" si="19"/>
        <v>0.66000000000349246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14.17</v>
      </c>
      <c r="D1015" s="1">
        <f>BILANCA!E37</f>
        <v>14.17</v>
      </c>
      <c r="E1015" s="1">
        <v>0</v>
      </c>
      <c r="F1015" s="1">
        <v>0</v>
      </c>
      <c r="G1015" s="2">
        <f t="shared" si="22"/>
        <v>1.36032</v>
      </c>
      <c r="H1015" s="2">
        <f t="shared" si="19"/>
        <v>0.33999999999999986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304.69</v>
      </c>
      <c r="E1023" s="1">
        <v>0</v>
      </c>
      <c r="F1023" s="1">
        <v>0</v>
      </c>
      <c r="G1023" s="2">
        <f t="shared" si="22"/>
        <v>24.3752</v>
      </c>
      <c r="H1023" s="2">
        <f t="shared" si="19"/>
        <v>0.31000000000000227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331.81</v>
      </c>
      <c r="D1025" s="1">
        <f>BILANCA!E47</f>
        <v>375</v>
      </c>
      <c r="E1025" s="1">
        <v>0</v>
      </c>
      <c r="F1025" s="1">
        <v>0</v>
      </c>
      <c r="G1025" s="2">
        <f t="shared" si="22"/>
        <v>45.436020000000006</v>
      </c>
      <c r="H1025" s="2">
        <f t="shared" si="19"/>
        <v>0.18999999999999773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331.81</v>
      </c>
      <c r="D1028" s="1">
        <f>BILANCA!E50</f>
        <v>70.31</v>
      </c>
      <c r="E1028" s="1">
        <v>0</v>
      </c>
      <c r="F1028" s="1">
        <v>0</v>
      </c>
      <c r="G1028" s="2">
        <f t="shared" si="22"/>
        <v>21.259349999999998</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96097.07</v>
      </c>
      <c r="D1032" s="1">
        <f>BILANCA!E54</f>
        <v>94891.25</v>
      </c>
      <c r="E1032" s="1">
        <v>0</v>
      </c>
      <c r="F1032" s="1">
        <v>0</v>
      </c>
      <c r="G1032" s="2">
        <f t="shared" si="22"/>
        <v>14008.09893</v>
      </c>
      <c r="H1032" s="2">
        <f t="shared" si="19"/>
        <v>0.32000000000698492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96097.07</v>
      </c>
      <c r="D1033" s="1">
        <f>BILANCA!E55</f>
        <v>94891.25</v>
      </c>
      <c r="E1033" s="1">
        <v>0</v>
      </c>
      <c r="F1033" s="1">
        <v>0</v>
      </c>
      <c r="G1033" s="2">
        <f t="shared" si="22"/>
        <v>14293.978500000001</v>
      </c>
      <c r="H1033" s="2">
        <f t="shared" si="19"/>
        <v>0.32000000000698492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867002.85000000009</v>
      </c>
      <c r="D1046" s="1">
        <f>BILANCA!E68</f>
        <v>849532.87999999989</v>
      </c>
      <c r="E1046" s="1">
        <v>0</v>
      </c>
      <c r="F1046" s="1">
        <v>0</v>
      </c>
      <c r="G1046" s="2">
        <f t="shared" si="22"/>
        <v>161662.32243</v>
      </c>
      <c r="H1046" s="2">
        <f t="shared" si="19"/>
        <v>0.27000000001862645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89678.91</v>
      </c>
      <c r="D1047" s="1">
        <f>BILANCA!E69</f>
        <v>61895.9</v>
      </c>
      <c r="E1047" s="1">
        <v>0</v>
      </c>
      <c r="F1047" s="1">
        <v>0</v>
      </c>
      <c r="G1047" s="2">
        <f t="shared" si="22"/>
        <v>13662.12544</v>
      </c>
      <c r="H1047" s="2">
        <f t="shared" si="19"/>
        <v>0.18999999999505235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89678.91</v>
      </c>
      <c r="D1048" s="1">
        <f>BILANCA!E70</f>
        <v>61560.36</v>
      </c>
      <c r="E1048" s="1">
        <v>0</v>
      </c>
      <c r="F1048" s="1">
        <v>0</v>
      </c>
      <c r="G1048" s="2">
        <f t="shared" si="22"/>
        <v>13831.97595</v>
      </c>
      <c r="H1048" s="2">
        <f t="shared" si="19"/>
        <v>0.44999999999708962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89678.91</v>
      </c>
      <c r="D1050" s="1">
        <f>BILANCA!E72</f>
        <v>61560.36</v>
      </c>
      <c r="E1050" s="1">
        <v>0</v>
      </c>
      <c r="F1050" s="1">
        <v>0</v>
      </c>
      <c r="G1050" s="2">
        <f t="shared" si="22"/>
        <v>14257.575210000003</v>
      </c>
      <c r="H1050" s="2">
        <f t="shared" si="19"/>
        <v>0.44999999999708962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335.54</v>
      </c>
      <c r="E1054" s="1">
        <v>0</v>
      </c>
      <c r="F1054" s="1">
        <v>0</v>
      </c>
      <c r="G1054" s="2">
        <f t="shared" si="22"/>
        <v>47.646679999999996</v>
      </c>
      <c r="H1054" s="2">
        <f t="shared" si="19"/>
        <v>0.45999999999997954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741340.75</v>
      </c>
      <c r="D1056" s="1">
        <f>BILANCA!E78</f>
        <v>742836.46</v>
      </c>
      <c r="E1056" s="1">
        <v>0</v>
      </c>
      <c r="F1056" s="1">
        <v>0</v>
      </c>
      <c r="G1056" s="2">
        <f t="shared" si="22"/>
        <v>162571.99790999998</v>
      </c>
      <c r="H1056" s="2">
        <f t="shared" si="19"/>
        <v>0.7099999999627471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741340.75</v>
      </c>
      <c r="D1064" s="1">
        <f>BILANCA!E86</f>
        <v>742836.46</v>
      </c>
      <c r="E1064" s="1">
        <v>0</v>
      </c>
      <c r="F1064" s="1">
        <v>0</v>
      </c>
      <c r="G1064" s="2">
        <f t="shared" si="22"/>
        <v>180388.10727000001</v>
      </c>
      <c r="H1064" s="2">
        <f t="shared" si="19"/>
        <v>0.7099999999627471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1923.31</v>
      </c>
      <c r="D1124" s="1">
        <f>BILANCA!E146</f>
        <v>1727.96</v>
      </c>
      <c r="E1124" s="1">
        <v>0</v>
      </c>
      <c r="F1124" s="1">
        <v>0</v>
      </c>
      <c r="G1124" s="2">
        <f t="shared" si="22"/>
        <v>758.47142999999983</v>
      </c>
      <c r="H1124" s="2">
        <f t="shared" si="23"/>
        <v>0.34999999999990905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1923.31</v>
      </c>
      <c r="D1137" s="1">
        <f>BILANCA!E159</f>
        <v>1727.96</v>
      </c>
      <c r="E1137" s="1">
        <v>0</v>
      </c>
      <c r="F1137" s="1">
        <v>0</v>
      </c>
      <c r="G1137" s="2">
        <f t="shared" si="22"/>
        <v>828.40141999999992</v>
      </c>
      <c r="H1137" s="2">
        <f t="shared" si="23"/>
        <v>0.34999999999990905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34059.879999999997</v>
      </c>
      <c r="D1148" s="1">
        <f>BILANCA!E170</f>
        <v>43072.56</v>
      </c>
      <c r="E1148" s="1">
        <v>0</v>
      </c>
      <c r="F1148" s="1">
        <v>0</v>
      </c>
      <c r="G1148" s="2">
        <f t="shared" si="22"/>
        <v>19833.824999999997</v>
      </c>
      <c r="H1148" s="2">
        <f t="shared" si="23"/>
        <v>0.56000000000494765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34059.879999999997</v>
      </c>
      <c r="D1151" s="1">
        <f>BILANCA!E173</f>
        <v>43072.56</v>
      </c>
      <c r="E1151" s="1">
        <v>0</v>
      </c>
      <c r="F1151" s="1">
        <v>0</v>
      </c>
      <c r="G1151" s="2">
        <f t="shared" si="22"/>
        <v>20194.440000000002</v>
      </c>
      <c r="H1151" s="2">
        <f t="shared" si="23"/>
        <v>0.56000000000494765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1726139.99</v>
      </c>
      <c r="D1152" s="1">
        <f>BILANCA!E175</f>
        <v>1704450.5</v>
      </c>
      <c r="E1152" s="1">
        <v>0</v>
      </c>
      <c r="F1152" s="1">
        <v>0</v>
      </c>
      <c r="G1152" s="2">
        <f t="shared" si="22"/>
        <v>867821.92731000017</v>
      </c>
      <c r="H1152" s="2">
        <f t="shared" si="23"/>
        <v>0.51000000000931323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39111.909999999996</v>
      </c>
      <c r="D1153" s="1">
        <f>BILANCA!E176</f>
        <v>50896.32</v>
      </c>
      <c r="E1153" s="1">
        <v>0</v>
      </c>
      <c r="F1153" s="1">
        <v>0</v>
      </c>
      <c r="G1153" s="2">
        <f t="shared" si="22"/>
        <v>23953.773500000003</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39111.909999999996</v>
      </c>
      <c r="D1154" s="1">
        <f>BILANCA!E177</f>
        <v>50896.32</v>
      </c>
      <c r="E1154" s="1">
        <v>0</v>
      </c>
      <c r="F1154" s="1">
        <v>0</v>
      </c>
      <c r="G1154" s="2">
        <f t="shared" si="22"/>
        <v>24094.678050000002</v>
      </c>
      <c r="H1154" s="2">
        <f t="shared" si="23"/>
        <v>0.41000000000349246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34059.879999999997</v>
      </c>
      <c r="D1155" s="1">
        <f>BILANCA!E178</f>
        <v>43072.56</v>
      </c>
      <c r="E1155" s="1">
        <v>0</v>
      </c>
      <c r="F1155" s="1">
        <v>0</v>
      </c>
      <c r="G1155" s="2">
        <f t="shared" si="22"/>
        <v>20675.259999999995</v>
      </c>
      <c r="H1155" s="2">
        <f t="shared" si="23"/>
        <v>0.56000000000494765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4256.63</v>
      </c>
      <c r="D1156" s="1">
        <f>BILANCA!E179</f>
        <v>5540.22</v>
      </c>
      <c r="E1156" s="1">
        <v>0</v>
      </c>
      <c r="F1156" s="1">
        <v>0</v>
      </c>
      <c r="G1156" s="2">
        <f t="shared" si="22"/>
        <v>2653.3131100000001</v>
      </c>
      <c r="H1156" s="2">
        <f t="shared" si="23"/>
        <v>0.59000000000014552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81.5</v>
      </c>
      <c r="D1157" s="1">
        <f>BILANCA!E180</f>
        <v>73.94</v>
      </c>
      <c r="E1157" s="1">
        <v>0</v>
      </c>
      <c r="F1157" s="1">
        <v>0</v>
      </c>
      <c r="G1157" s="2">
        <f t="shared" si="22"/>
        <v>39.912119999999994</v>
      </c>
      <c r="H1157" s="2">
        <f t="shared" si="23"/>
        <v>0.56000000000000227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81.5</v>
      </c>
      <c r="D1160" s="1">
        <f>BILANCA!E183</f>
        <v>73.94</v>
      </c>
      <c r="E1160" s="1">
        <v>0</v>
      </c>
      <c r="F1160" s="1">
        <v>0</v>
      </c>
      <c r="G1160" s="2">
        <f t="shared" si="22"/>
        <v>40.600259999999999</v>
      </c>
      <c r="H1160" s="2">
        <f t="shared" si="23"/>
        <v>0.56000000000000227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713.9</v>
      </c>
      <c r="D1165" s="1">
        <f>BILANCA!E188</f>
        <v>2209.6</v>
      </c>
      <c r="E1165" s="1">
        <v>0</v>
      </c>
      <c r="F1165" s="1">
        <v>0</v>
      </c>
      <c r="G1165" s="2">
        <f t="shared" si="22"/>
        <v>934.2242</v>
      </c>
      <c r="H1165" s="2">
        <f t="shared" si="23"/>
        <v>0.50000000000011369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1687028.08</v>
      </c>
      <c r="D1214" s="1">
        <f>BILANCA!E237</f>
        <v>1653554.18</v>
      </c>
      <c r="E1214" s="1">
        <v>0</v>
      </c>
      <c r="F1214" s="1">
        <v>0</v>
      </c>
      <c r="G1214" s="2">
        <f t="shared" si="22"/>
        <v>1153645.51764</v>
      </c>
      <c r="H1214" s="2">
        <f t="shared" si="23"/>
        <v>0.26000000000931323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1599763.97</v>
      </c>
      <c r="D1215" s="1">
        <f>BILANCA!E238</f>
        <v>1595544.45</v>
      </c>
      <c r="E1215" s="1">
        <v>0</v>
      </c>
      <c r="F1215" s="1">
        <v>0</v>
      </c>
      <c r="G1215" s="2">
        <f t="shared" si="22"/>
        <v>1111477.8658400001</v>
      </c>
      <c r="H1215" s="2">
        <f t="shared" si="23"/>
        <v>0.47999999998137355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1599763.97</v>
      </c>
      <c r="D1216" s="1">
        <f>BILANCA!E239</f>
        <v>1595544.45</v>
      </c>
      <c r="E1216" s="1">
        <v>0</v>
      </c>
      <c r="F1216" s="1">
        <v>0</v>
      </c>
      <c r="G1216" s="2">
        <f t="shared" si="22"/>
        <v>1116268.7187099999</v>
      </c>
      <c r="H1216" s="2">
        <f t="shared" si="23"/>
        <v>0.47999999998137355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859137.14</v>
      </c>
      <c r="D1217" s="1">
        <f>BILANCA!E240</f>
        <v>854917.62</v>
      </c>
      <c r="E1217" s="1">
        <v>0</v>
      </c>
      <c r="F1217" s="1">
        <v>0</v>
      </c>
      <c r="G1217" s="2">
        <f t="shared" si="22"/>
        <v>601139.53691999998</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740626.83</v>
      </c>
      <c r="D1218" s="1">
        <f>BILANCA!E241</f>
        <v>740626.83</v>
      </c>
      <c r="E1218" s="1">
        <v>0</v>
      </c>
      <c r="F1218" s="1">
        <v>0</v>
      </c>
      <c r="G1218" s="2">
        <f t="shared" si="22"/>
        <v>522141.9151499999</v>
      </c>
      <c r="H1218" s="2">
        <f t="shared" si="23"/>
        <v>0.34000000008381903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85340.800000000003</v>
      </c>
      <c r="D1222" s="1">
        <f>BILANCA!E245</f>
        <v>56281.77</v>
      </c>
      <c r="E1222" s="1">
        <v>0</v>
      </c>
      <c r="F1222" s="1">
        <v>0</v>
      </c>
      <c r="G1222" s="2">
        <f t="shared" si="22"/>
        <v>47299.137259999996</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154999.06</v>
      </c>
      <c r="D1223" s="1">
        <f>BILANCA!E246</f>
        <v>95264.81</v>
      </c>
      <c r="E1223" s="1">
        <v>0</v>
      </c>
      <c r="F1223" s="1">
        <v>0</v>
      </c>
      <c r="G1223" s="2">
        <f t="shared" si="22"/>
        <v>82926.883199999982</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154999.06</v>
      </c>
      <c r="D1224" s="1">
        <f>BILANCA!E247</f>
        <v>95264.81</v>
      </c>
      <c r="E1224" s="1">
        <v>0</v>
      </c>
      <c r="F1224" s="1">
        <v>0</v>
      </c>
      <c r="G1224" s="2">
        <f t="shared" si="22"/>
        <v>83272.41188</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69658.259999999995</v>
      </c>
      <c r="D1227" s="1">
        <f>BILANCA!E250</f>
        <v>38983.040000000001</v>
      </c>
      <c r="E1227" s="1">
        <v>0</v>
      </c>
      <c r="F1227" s="1">
        <v>0</v>
      </c>
      <c r="G1227" s="2">
        <f t="shared" si="22"/>
        <v>36020.338959999994</v>
      </c>
      <c r="H1227" s="2">
        <f t="shared" si="23"/>
        <v>0.29999999999563443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69658.259999999995</v>
      </c>
      <c r="D1229" s="1">
        <f>BILANCA!E252</f>
        <v>38983.040000000001</v>
      </c>
      <c r="E1229" s="1">
        <v>0</v>
      </c>
      <c r="F1229" s="1">
        <v>0</v>
      </c>
      <c r="G1229" s="2">
        <f t="shared" si="22"/>
        <v>36315.587639999998</v>
      </c>
      <c r="H1229" s="2">
        <f t="shared" si="23"/>
        <v>0.29999999999563443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1923.31</v>
      </c>
      <c r="D1232" s="1">
        <f>BILANCA!E255</f>
        <v>1727.96</v>
      </c>
      <c r="E1232" s="1">
        <v>0</v>
      </c>
      <c r="F1232" s="1">
        <v>0</v>
      </c>
      <c r="G1232" s="2">
        <f t="shared" si="22"/>
        <v>1339.4282699999999</v>
      </c>
      <c r="H1232" s="2">
        <f t="shared" si="23"/>
        <v>0.34999999999990905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1923.31</v>
      </c>
      <c r="D1240" s="1">
        <f>BILANCA!E264</f>
        <v>1727.96</v>
      </c>
      <c r="E1240" s="1">
        <v>0</v>
      </c>
      <c r="F1240" s="1">
        <v>0</v>
      </c>
      <c r="G1240" s="2">
        <f t="shared" si="22"/>
        <v>1382.4621099999999</v>
      </c>
      <c r="H1240" s="2">
        <f t="shared" si="23"/>
        <v>0.34999999999990905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713.9</v>
      </c>
      <c r="D1244" s="1">
        <f>BILANCA!E268</f>
        <v>2209.6</v>
      </c>
      <c r="E1244" s="1">
        <v>0</v>
      </c>
      <c r="F1244" s="1">
        <v>0</v>
      </c>
      <c r="G1244" s="2">
        <f t="shared" si="24"/>
        <v>1339.7391</v>
      </c>
      <c r="H1244" s="2">
        <f t="shared" si="23"/>
        <v>0.50000000000011369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0.01</v>
      </c>
      <c r="E1245" s="1">
        <v>0</v>
      </c>
      <c r="F1245" s="1">
        <v>0</v>
      </c>
      <c r="G1245" s="2">
        <f t="shared" si="24"/>
        <v>5.2400000000000007E-3</v>
      </c>
      <c r="H1245" s="2">
        <f t="shared" si="23"/>
        <v>0.01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740626.85</v>
      </c>
      <c r="D1247" s="1">
        <f>BILANCA!E271</f>
        <v>740626.85</v>
      </c>
      <c r="E1247" s="1">
        <v>0</v>
      </c>
      <c r="F1247" s="1">
        <v>0</v>
      </c>
      <c r="G1247" s="2">
        <f t="shared" si="24"/>
        <v>586576.46519999998</v>
      </c>
      <c r="H1247" s="2">
        <f t="shared" si="23"/>
        <v>0.30000000004656613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39111.910000000003</v>
      </c>
      <c r="D1264" s="1">
        <f>BILANCA!E288</f>
        <v>50896.32</v>
      </c>
      <c r="E1264" s="1">
        <v>0</v>
      </c>
      <c r="F1264" s="1">
        <v>0</v>
      </c>
      <c r="G1264" s="2">
        <f t="shared" si="24"/>
        <v>39594.178550000004</v>
      </c>
      <c r="H1264" s="2">
        <f t="shared" si="23"/>
        <v>0.4099999999962165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713.9</v>
      </c>
      <c r="D1274" s="1">
        <f>BILANCA!E298</f>
        <v>0</v>
      </c>
      <c r="E1274" s="1">
        <v>0</v>
      </c>
      <c r="F1274" s="1">
        <v>0</v>
      </c>
      <c r="G1274" s="2">
        <f t="shared" si="24"/>
        <v>207.74489999999997</v>
      </c>
      <c r="H1274" s="2">
        <f t="shared" si="23"/>
        <v>0.10000000000002274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2209.6</v>
      </c>
      <c r="E1278" s="1">
        <v>0</v>
      </c>
      <c r="F1278" s="1">
        <v>0</v>
      </c>
      <c r="G1278" s="2">
        <f t="shared" si="24"/>
        <v>1303.664</v>
      </c>
      <c r="H1278" s="2">
        <f t="shared" si="23"/>
        <v>0.40000000000009095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737257.02</v>
      </c>
      <c r="D1408" s="1">
        <f>'RAS-funkcijski'!E114</f>
        <v>795484.34</v>
      </c>
      <c r="E1408" s="1">
        <v>0</v>
      </c>
      <c r="F1408" s="1">
        <v>0</v>
      </c>
      <c r="G1408" s="2">
        <f t="shared" si="24"/>
        <v>256104.82699999999</v>
      </c>
      <c r="H1408" s="2">
        <f t="shared" si="27"/>
        <v>0.35999999998603016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737257.02</v>
      </c>
      <c r="D1420" s="1">
        <f>'RAS-funkcijski'!E126</f>
        <v>795484.34</v>
      </c>
      <c r="E1420" s="1">
        <v>0</v>
      </c>
      <c r="F1420" s="1">
        <v>0</v>
      </c>
      <c r="G1420" s="2">
        <f t="shared" si="24"/>
        <v>284043.53539999999</v>
      </c>
      <c r="H1420" s="2">
        <f t="shared" si="27"/>
        <v>0.35999999998603016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737257.02</v>
      </c>
      <c r="D1435" s="13">
        <f>'RAS-funkcijski'!E141</f>
        <v>795484.34</v>
      </c>
      <c r="E1435" s="13">
        <v>0</v>
      </c>
      <c r="F1435" s="13">
        <v>0</v>
      </c>
      <c r="G1435" s="14">
        <f t="shared" si="24"/>
        <v>318966.92090000003</v>
      </c>
      <c r="H1435" s="14">
        <f t="shared" si="27"/>
        <v>0.35999999998603016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300.27999999999997</v>
      </c>
      <c r="E1436" s="6">
        <v>0</v>
      </c>
      <c r="F1436" s="6">
        <v>0</v>
      </c>
      <c r="G1436" s="7">
        <f t="shared" si="24"/>
        <v>0.60055999999999998</v>
      </c>
      <c r="H1436" s="7">
        <f t="shared" si="27"/>
        <v>0.27999999999997272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300.27999999999997</v>
      </c>
      <c r="E1437" s="1">
        <v>0</v>
      </c>
      <c r="F1437" s="1">
        <v>0</v>
      </c>
      <c r="G1437" s="2">
        <f t="shared" si="24"/>
        <v>1.20112</v>
      </c>
      <c r="H1437" s="2">
        <f t="shared" si="27"/>
        <v>0.27999999999997272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300.27999999999997</v>
      </c>
      <c r="E1438" s="1">
        <v>0</v>
      </c>
      <c r="F1438" s="1">
        <v>0</v>
      </c>
      <c r="G1438" s="2">
        <f t="shared" si="24"/>
        <v>1.8016799999999999</v>
      </c>
      <c r="H1438" s="2">
        <f t="shared" si="27"/>
        <v>0.27999999999997272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300.27999999999997</v>
      </c>
      <c r="E1440" s="1">
        <v>0</v>
      </c>
      <c r="F1440" s="1">
        <v>0</v>
      </c>
      <c r="G1440" s="2">
        <f t="shared" si="24"/>
        <v>3.0027999999999997</v>
      </c>
      <c r="H1440" s="2">
        <f t="shared" si="27"/>
        <v>0.27999999999997272</v>
      </c>
      <c r="I1440" s="10">
        <f t="shared" si="28"/>
        <v>0.84078399999991793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39111.910000000003</v>
      </c>
      <c r="D1480" s="6"/>
      <c r="E1480" s="6">
        <v>0</v>
      </c>
      <c r="F1480" s="6">
        <v>0</v>
      </c>
      <c r="G1480" s="7">
        <f t="shared" ref="G1480:G1580" si="34">B1480/1000*C1480</f>
        <v>39.111910000000002</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811934.54</v>
      </c>
      <c r="D1481" s="1">
        <v>0</v>
      </c>
      <c r="E1481" s="1">
        <v>0</v>
      </c>
      <c r="F1481" s="1">
        <v>0</v>
      </c>
      <c r="G1481" s="2">
        <f t="shared" si="34"/>
        <v>1623.8690800000002</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3119.91</v>
      </c>
      <c r="D1482" s="1">
        <v>0</v>
      </c>
      <c r="E1482" s="1">
        <v>0</v>
      </c>
      <c r="F1482" s="1">
        <v>0</v>
      </c>
      <c r="G1482" s="2">
        <f t="shared" si="34"/>
        <v>9.359729999999999</v>
      </c>
      <c r="H1482" s="2">
        <f t="shared" si="35"/>
        <v>9.0000000000145519E-2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769581.59</v>
      </c>
      <c r="D1483" s="1">
        <v>0</v>
      </c>
      <c r="E1483" s="1">
        <v>0</v>
      </c>
      <c r="F1483" s="1">
        <v>0</v>
      </c>
      <c r="G1483" s="2">
        <f t="shared" si="34"/>
        <v>3078.32636</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484637.72</v>
      </c>
      <c r="D1484" s="1">
        <v>0</v>
      </c>
      <c r="E1484" s="1">
        <v>0</v>
      </c>
      <c r="F1484" s="1">
        <v>0</v>
      </c>
      <c r="G1484" s="2">
        <f t="shared" si="34"/>
        <v>2423.1886</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278394.68</v>
      </c>
      <c r="D1485" s="1">
        <v>0</v>
      </c>
      <c r="E1485" s="1">
        <v>0</v>
      </c>
      <c r="F1485" s="1">
        <v>0</v>
      </c>
      <c r="G1485" s="2">
        <f t="shared" si="34"/>
        <v>1670.36808</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811.93</v>
      </c>
      <c r="D1486" s="1">
        <v>0</v>
      </c>
      <c r="E1486" s="1">
        <v>0</v>
      </c>
      <c r="F1486" s="1">
        <v>0</v>
      </c>
      <c r="G1486" s="2">
        <f t="shared" si="34"/>
        <v>5.6835100000000001</v>
      </c>
      <c r="H1486" s="2">
        <f t="shared" si="35"/>
        <v>7.0000000000050022E-2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5737.26</v>
      </c>
      <c r="D1491" s="1">
        <v>0</v>
      </c>
      <c r="E1491" s="1">
        <v>0</v>
      </c>
      <c r="F1491" s="1">
        <v>0</v>
      </c>
      <c r="G1491" s="2">
        <f t="shared" si="34"/>
        <v>68.847120000000004</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39233.040000000001</v>
      </c>
      <c r="D1492" s="1">
        <v>0</v>
      </c>
      <c r="E1492" s="1">
        <v>0</v>
      </c>
      <c r="F1492" s="1">
        <v>0</v>
      </c>
      <c r="G1492" s="2">
        <f t="shared" si="34"/>
        <v>510.02951999999999</v>
      </c>
      <c r="H1492" s="2">
        <f t="shared" si="35"/>
        <v>4.0000000000873115E-2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800150.13000000012</v>
      </c>
      <c r="D1499" s="1">
        <v>0</v>
      </c>
      <c r="E1499" s="1">
        <v>0</v>
      </c>
      <c r="F1499" s="1">
        <v>0</v>
      </c>
      <c r="G1499" s="2">
        <f t="shared" si="34"/>
        <v>16003.002600000003</v>
      </c>
      <c r="H1499" s="2">
        <f t="shared" si="35"/>
        <v>0.13000000012107193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5329.51</v>
      </c>
      <c r="D1500" s="1">
        <v>0</v>
      </c>
      <c r="E1500" s="1">
        <v>0</v>
      </c>
      <c r="F1500" s="1">
        <v>0</v>
      </c>
      <c r="G1500" s="2">
        <f t="shared" si="34"/>
        <v>111.91971000000001</v>
      </c>
      <c r="H1500" s="2">
        <f t="shared" si="35"/>
        <v>0.48999999999978172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755587.58000000007</v>
      </c>
      <c r="D1501" s="1">
        <v>0</v>
      </c>
      <c r="E1501" s="1">
        <v>0</v>
      </c>
      <c r="F1501" s="1">
        <v>0</v>
      </c>
      <c r="G1501" s="2">
        <f t="shared" si="34"/>
        <v>16622.926760000002</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475625.04</v>
      </c>
      <c r="D1502" s="1">
        <v>0</v>
      </c>
      <c r="E1502" s="1">
        <v>0</v>
      </c>
      <c r="F1502" s="1">
        <v>0</v>
      </c>
      <c r="G1502" s="2">
        <f t="shared" si="34"/>
        <v>10939.375919999999</v>
      </c>
      <c r="H1502" s="2">
        <f t="shared" si="35"/>
        <v>3.9999999979045242E-2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274901.49</v>
      </c>
      <c r="D1503" s="1">
        <v>0</v>
      </c>
      <c r="E1503" s="1">
        <v>0</v>
      </c>
      <c r="F1503" s="1">
        <v>0</v>
      </c>
      <c r="G1503" s="2">
        <f t="shared" si="34"/>
        <v>6597.6357600000001</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819.49</v>
      </c>
      <c r="D1504" s="1">
        <v>0</v>
      </c>
      <c r="E1504" s="1">
        <v>0</v>
      </c>
      <c r="F1504" s="1">
        <v>0</v>
      </c>
      <c r="G1504" s="2">
        <f t="shared" si="34"/>
        <v>20.487250000000003</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4241.5600000000004</v>
      </c>
      <c r="D1509" s="1">
        <v>0</v>
      </c>
      <c r="E1509" s="1">
        <v>0</v>
      </c>
      <c r="F1509" s="1">
        <v>0</v>
      </c>
      <c r="G1509" s="2">
        <f t="shared" si="34"/>
        <v>127.24680000000001</v>
      </c>
      <c r="H1509" s="2">
        <f t="shared" si="35"/>
        <v>0.43999999999959982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39233.040000000001</v>
      </c>
      <c r="D1510" s="1">
        <v>0</v>
      </c>
      <c r="E1510" s="1">
        <v>0</v>
      </c>
      <c r="F1510" s="1">
        <v>0</v>
      </c>
      <c r="G1510" s="2">
        <f t="shared" si="34"/>
        <v>1216.22424</v>
      </c>
      <c r="H1510" s="2">
        <f t="shared" si="35"/>
        <v>4.0000000000873115E-2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50896.319999999949</v>
      </c>
      <c r="D1517" s="1">
        <v>0</v>
      </c>
      <c r="E1517" s="1">
        <v>0</v>
      </c>
      <c r="F1517" s="1">
        <v>0</v>
      </c>
      <c r="G1517" s="2">
        <f t="shared" si="34"/>
        <v>1934.0601599999979</v>
      </c>
      <c r="H1517" s="2">
        <f t="shared" si="35"/>
        <v>0.31999999994877726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50896.32</v>
      </c>
      <c r="D1576" s="1">
        <v>0</v>
      </c>
      <c r="E1576" s="1">
        <v>0</v>
      </c>
      <c r="F1576" s="1">
        <v>0</v>
      </c>
      <c r="G1576" s="2">
        <f t="shared" si="34"/>
        <v>4936.9430400000001</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2209.6</v>
      </c>
      <c r="D1577" s="1">
        <v>0</v>
      </c>
      <c r="E1577" s="1">
        <v>0</v>
      </c>
      <c r="F1577" s="1">
        <v>0</v>
      </c>
      <c r="G1577" s="2">
        <f t="shared" si="34"/>
        <v>216.54079999999999</v>
      </c>
      <c r="H1577" s="2">
        <f t="shared" si="35"/>
        <v>0.40000000000009095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48686.720000000001</v>
      </c>
      <c r="D1578" s="1">
        <v>0</v>
      </c>
      <c r="E1578" s="1">
        <v>0</v>
      </c>
      <c r="F1578" s="1">
        <v>0</v>
      </c>
      <c r="G1578" s="2">
        <f t="shared" si="34"/>
        <v>4819.9852800000008</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19749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708990.97</v>
      </c>
      <c r="I16" s="170">
        <f>'PR-RAS'!E6</f>
        <v>767394.97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664671.07000000007</v>
      </c>
      <c r="I17" s="170">
        <f>'PR-RAS'!E151</f>
        <v>756251.29999999993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85340.799999999945</v>
      </c>
      <c r="I18" s="170">
        <f>'PR-RAS'!E645</f>
        <v>56281.770000000004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859137.14000000013</v>
      </c>
      <c r="I20" s="173">
        <f>BILANCA!E7</f>
        <v>854917.62000000011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867002.85000000009</v>
      </c>
      <c r="I21" s="175">
        <f>BILANCA!E68</f>
        <v>849532.87999999989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39111.909999999996</v>
      </c>
      <c r="I22" s="175">
        <f>BILANCA!E176</f>
        <v>50896.32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1687028.08</v>
      </c>
      <c r="I23" s="177">
        <f>BILANCA!E237</f>
        <v>1653554.18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737257.02</v>
      </c>
      <c r="I27" s="175">
        <f>'RAS-funkcijski'!E114</f>
        <v>795484.34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737257.02</v>
      </c>
      <c r="I28" s="179">
        <f>'RAS-funkcijski'!E141</f>
        <v>795484.34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300.27999999999997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39111.910000000003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50896.319999999949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50896.32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0"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708990.97</v>
      </c>
      <c r="E6" s="51">
        <f>E7+E44+E50+E82+E106+E124+E133+E139</f>
        <v>767394.97</v>
      </c>
      <c r="F6" s="52">
        <f t="shared" ref="F6:F131" si="0">IF(D6&lt;&gt;0,IF(E6/D6&gt;=100,"&gt;&gt;100",E6/D6*100),"-")</f>
        <v>108.23762254687108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416966.47</v>
      </c>
      <c r="E50" s="51">
        <f>E51+E54+E59+E62+E65+E68+E71+E74+E77</f>
        <v>467144.22</v>
      </c>
      <c r="F50" s="52">
        <f t="shared" si="0"/>
        <v>112.03400119918516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416966.47</v>
      </c>
      <c r="E68" s="51">
        <f t="shared" si="15"/>
        <v>467144.22</v>
      </c>
      <c r="F68" s="52">
        <f t="shared" si="0"/>
        <v>112.03400119918516</v>
      </c>
    </row>
    <row r="69" spans="1:6" ht="12.75" customHeight="1" x14ac:dyDescent="0.2">
      <c r="A69" s="53" t="s">
        <v>184</v>
      </c>
      <c r="B69" s="85" t="s">
        <v>185</v>
      </c>
      <c r="C69" s="50" t="s">
        <v>184</v>
      </c>
      <c r="D69" s="242">
        <v>410527.74</v>
      </c>
      <c r="E69" s="242">
        <v>467144.22</v>
      </c>
      <c r="F69" s="52">
        <f t="shared" si="0"/>
        <v>113.79114600148579</v>
      </c>
    </row>
    <row r="70" spans="1:6" ht="24" x14ac:dyDescent="0.2">
      <c r="A70" s="53" t="s">
        <v>186</v>
      </c>
      <c r="B70" s="85" t="s">
        <v>187</v>
      </c>
      <c r="C70" s="50" t="s">
        <v>186</v>
      </c>
      <c r="D70" s="242">
        <v>6438.73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1.6</v>
      </c>
      <c r="E82" s="51">
        <f t="shared" si="19"/>
        <v>119.25999999999999</v>
      </c>
      <c r="F82" s="52">
        <f t="shared" si="0"/>
        <v>7453.7499999999991</v>
      </c>
    </row>
    <row r="83" spans="1:6" ht="12.75" customHeight="1" x14ac:dyDescent="0.2">
      <c r="A83" s="53">
        <v>641</v>
      </c>
      <c r="B83" s="85" t="s">
        <v>212</v>
      </c>
      <c r="C83" s="50" t="s">
        <v>213</v>
      </c>
      <c r="D83" s="51">
        <f t="shared" ref="D83:E83" si="20">SUM(D84:D90)</f>
        <v>1.6</v>
      </c>
      <c r="E83" s="51">
        <f t="shared" si="20"/>
        <v>119.25999999999999</v>
      </c>
      <c r="F83" s="52">
        <f t="shared" si="0"/>
        <v>7453.7499999999991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1.6</v>
      </c>
      <c r="E85" s="242">
        <v>52.48</v>
      </c>
      <c r="F85" s="52">
        <f t="shared" si="0"/>
        <v>3279.9999999999995</v>
      </c>
    </row>
    <row r="86" spans="1:6" ht="12.75" customHeight="1" x14ac:dyDescent="0.2">
      <c r="A86" s="53">
        <v>6414</v>
      </c>
      <c r="B86" s="85" t="s">
        <v>218</v>
      </c>
      <c r="C86" s="50" t="s">
        <v>219</v>
      </c>
      <c r="D86" s="242">
        <v>0</v>
      </c>
      <c r="E86" s="242">
        <v>66.78</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122771.78</v>
      </c>
      <c r="E106" s="51">
        <f t="shared" si="23"/>
        <v>125350.14</v>
      </c>
      <c r="F106" s="52">
        <f t="shared" si="0"/>
        <v>102.10012431195507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122771.78</v>
      </c>
      <c r="E112" s="51">
        <f t="shared" si="25"/>
        <v>125350.14</v>
      </c>
      <c r="F112" s="52">
        <f t="shared" si="0"/>
        <v>102.10012431195507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122771.78</v>
      </c>
      <c r="E117" s="242">
        <v>125350.14</v>
      </c>
      <c r="F117" s="52">
        <f t="shared" si="0"/>
        <v>102.10012431195507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19064.03</v>
      </c>
      <c r="E124" s="51">
        <f t="shared" si="27"/>
        <v>13494.15</v>
      </c>
      <c r="F124" s="52">
        <f t="shared" si="0"/>
        <v>70.783302376255179</v>
      </c>
    </row>
    <row r="125" spans="1:6" ht="12.75" customHeight="1" x14ac:dyDescent="0.2">
      <c r="A125" s="53">
        <v>661</v>
      </c>
      <c r="B125" s="86" t="s">
        <v>296</v>
      </c>
      <c r="C125" s="50" t="s">
        <v>297</v>
      </c>
      <c r="D125" s="51">
        <f t="shared" ref="D125:E125" si="28">SUM(D126:D127)</f>
        <v>19064.03</v>
      </c>
      <c r="E125" s="51">
        <f t="shared" si="28"/>
        <v>13494.15</v>
      </c>
      <c r="F125" s="52">
        <f t="shared" si="0"/>
        <v>70.783302376255179</v>
      </c>
    </row>
    <row r="126" spans="1:6" ht="12.75" customHeight="1" x14ac:dyDescent="0.2">
      <c r="A126" s="53">
        <v>6614</v>
      </c>
      <c r="B126" s="86" t="s">
        <v>298</v>
      </c>
      <c r="C126" s="50" t="s">
        <v>299</v>
      </c>
      <c r="D126" s="242">
        <v>210.76</v>
      </c>
      <c r="E126" s="242"/>
      <c r="F126" s="52">
        <f t="shared" si="0"/>
        <v>0</v>
      </c>
    </row>
    <row r="127" spans="1:6" ht="12.75" customHeight="1" x14ac:dyDescent="0.2">
      <c r="A127" s="53">
        <v>6615</v>
      </c>
      <c r="B127" s="86" t="s">
        <v>300</v>
      </c>
      <c r="C127" s="50" t="s">
        <v>301</v>
      </c>
      <c r="D127" s="242">
        <v>18853.27</v>
      </c>
      <c r="E127" s="242">
        <v>13494.15</v>
      </c>
      <c r="F127" s="52">
        <f t="shared" si="0"/>
        <v>71.574586265406467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150187.09</v>
      </c>
      <c r="E133" s="51">
        <f t="shared" si="30"/>
        <v>161287.20000000001</v>
      </c>
      <c r="F133" s="52">
        <f t="shared" ref="F133:F223" si="31">IF(D133&lt;&gt;0,IF(E133/D133&gt;=100,"&gt;&gt;100",E133/D133*100),"-")</f>
        <v>107.39085496629572</v>
      </c>
    </row>
    <row r="134" spans="1:6" ht="24" x14ac:dyDescent="0.2">
      <c r="A134" s="53">
        <v>671</v>
      </c>
      <c r="B134" s="232" t="s">
        <v>314</v>
      </c>
      <c r="C134" s="50" t="s">
        <v>315</v>
      </c>
      <c r="D134" s="51">
        <f t="shared" ref="D134:E134" si="32">SUM(D135:D137)</f>
        <v>150187.09</v>
      </c>
      <c r="E134" s="51">
        <f t="shared" si="32"/>
        <v>161287.20000000001</v>
      </c>
      <c r="F134" s="52">
        <f t="shared" si="31"/>
        <v>107.39085496629572</v>
      </c>
    </row>
    <row r="135" spans="1:6" ht="12.75" customHeight="1" x14ac:dyDescent="0.2">
      <c r="A135" s="53">
        <v>6711</v>
      </c>
      <c r="B135" s="85" t="s">
        <v>316</v>
      </c>
      <c r="C135" s="50" t="s">
        <v>317</v>
      </c>
      <c r="D135" s="242">
        <v>150187.09</v>
      </c>
      <c r="E135" s="242">
        <v>161037.20000000001</v>
      </c>
      <c r="F135" s="52">
        <f t="shared" si="31"/>
        <v>107.22439591845078</v>
      </c>
    </row>
    <row r="136" spans="1:6" ht="24" x14ac:dyDescent="0.2">
      <c r="A136" s="53">
        <v>6712</v>
      </c>
      <c r="B136" s="232" t="s">
        <v>318</v>
      </c>
      <c r="C136" s="50" t="s">
        <v>319</v>
      </c>
      <c r="D136" s="242">
        <v>0</v>
      </c>
      <c r="E136" s="242">
        <v>250</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664671.07000000007</v>
      </c>
      <c r="E151" s="51">
        <f t="shared" si="35"/>
        <v>756251.29999999993</v>
      </c>
      <c r="F151" s="52">
        <f t="shared" si="31"/>
        <v>113.77827832945999</v>
      </c>
    </row>
    <row r="152" spans="1:6" ht="12.75" customHeight="1" x14ac:dyDescent="0.2">
      <c r="A152" s="53">
        <v>31</v>
      </c>
      <c r="B152" s="85" t="s">
        <v>349</v>
      </c>
      <c r="C152" s="50" t="s">
        <v>35</v>
      </c>
      <c r="D152" s="51">
        <f t="shared" ref="D152:E152" si="36">D153+D158+D159</f>
        <v>410737.66000000003</v>
      </c>
      <c r="E152" s="51">
        <f t="shared" si="36"/>
        <v>473924.77999999997</v>
      </c>
      <c r="F152" s="52">
        <f t="shared" si="31"/>
        <v>115.38381457400327</v>
      </c>
    </row>
    <row r="153" spans="1:6" ht="12.75" customHeight="1" x14ac:dyDescent="0.2">
      <c r="A153" s="53">
        <v>311</v>
      </c>
      <c r="B153" s="85" t="s">
        <v>350</v>
      </c>
      <c r="C153" s="50" t="s">
        <v>351</v>
      </c>
      <c r="D153" s="51">
        <f t="shared" ref="D153:E153" si="37">SUM(D154:D157)</f>
        <v>335862.12</v>
      </c>
      <c r="E153" s="51">
        <f t="shared" si="37"/>
        <v>387794.18</v>
      </c>
      <c r="F153" s="52">
        <f t="shared" si="31"/>
        <v>115.46231530962766</v>
      </c>
    </row>
    <row r="154" spans="1:6" ht="12.75" customHeight="1" x14ac:dyDescent="0.2">
      <c r="A154" s="53">
        <v>3111</v>
      </c>
      <c r="B154" s="85" t="s">
        <v>352</v>
      </c>
      <c r="C154" s="50" t="s">
        <v>353</v>
      </c>
      <c r="D154" s="242">
        <v>335862.12</v>
      </c>
      <c r="E154" s="242">
        <v>387794.18</v>
      </c>
      <c r="F154" s="52">
        <f t="shared" si="31"/>
        <v>115.46231530962766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19458.28</v>
      </c>
      <c r="E158" s="242">
        <v>22144.560000000001</v>
      </c>
      <c r="F158" s="52">
        <f t="shared" si="31"/>
        <v>113.80533120090782</v>
      </c>
    </row>
    <row r="159" spans="1:6" ht="12.75" customHeight="1" x14ac:dyDescent="0.2">
      <c r="A159" s="53">
        <v>313</v>
      </c>
      <c r="B159" s="85" t="s">
        <v>362</v>
      </c>
      <c r="C159" s="50" t="s">
        <v>363</v>
      </c>
      <c r="D159" s="51">
        <f t="shared" ref="D159:E159" si="38">SUM(D160:D162)</f>
        <v>55417.26</v>
      </c>
      <c r="E159" s="51">
        <f t="shared" si="38"/>
        <v>63986.04</v>
      </c>
      <c r="F159" s="52">
        <f t="shared" si="31"/>
        <v>115.46229459919167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55417.26</v>
      </c>
      <c r="E161" s="242">
        <v>63986.04</v>
      </c>
      <c r="F161" s="52">
        <f t="shared" si="31"/>
        <v>115.46229459919167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253195.03000000003</v>
      </c>
      <c r="E163" s="51">
        <f t="shared" si="39"/>
        <v>281514.58999999997</v>
      </c>
      <c r="F163" s="52">
        <f t="shared" si="31"/>
        <v>111.18487989278461</v>
      </c>
    </row>
    <row r="164" spans="1:6" ht="12.75" customHeight="1" x14ac:dyDescent="0.2">
      <c r="A164" s="53">
        <v>321</v>
      </c>
      <c r="B164" s="85" t="s">
        <v>371</v>
      </c>
      <c r="C164" s="50" t="s">
        <v>372</v>
      </c>
      <c r="D164" s="51">
        <f t="shared" ref="D164:E164" si="40">SUM(D165:D168)</f>
        <v>24008.199999999997</v>
      </c>
      <c r="E164" s="51">
        <f t="shared" si="40"/>
        <v>25613.070000000003</v>
      </c>
      <c r="F164" s="52">
        <f t="shared" si="31"/>
        <v>106.68467440291236</v>
      </c>
    </row>
    <row r="165" spans="1:6" ht="12.75" customHeight="1" x14ac:dyDescent="0.2">
      <c r="A165" s="53">
        <v>3211</v>
      </c>
      <c r="B165" s="85" t="s">
        <v>373</v>
      </c>
      <c r="C165" s="50" t="s">
        <v>374</v>
      </c>
      <c r="D165" s="242">
        <v>6671.15</v>
      </c>
      <c r="E165" s="242">
        <v>8965.0400000000009</v>
      </c>
      <c r="F165" s="52">
        <f t="shared" si="31"/>
        <v>134.38522593555834</v>
      </c>
    </row>
    <row r="166" spans="1:6" ht="12.75" customHeight="1" x14ac:dyDescent="0.2">
      <c r="A166" s="53">
        <v>3212</v>
      </c>
      <c r="B166" s="85" t="s">
        <v>375</v>
      </c>
      <c r="C166" s="50" t="s">
        <v>376</v>
      </c>
      <c r="D166" s="242">
        <v>16855.8</v>
      </c>
      <c r="E166" s="242">
        <v>15408.18</v>
      </c>
      <c r="F166" s="52">
        <f t="shared" si="31"/>
        <v>91.411739579254629</v>
      </c>
    </row>
    <row r="167" spans="1:6" ht="12.75" customHeight="1" x14ac:dyDescent="0.2">
      <c r="A167" s="53">
        <v>3213</v>
      </c>
      <c r="B167" s="85" t="s">
        <v>377</v>
      </c>
      <c r="C167" s="50" t="s">
        <v>378</v>
      </c>
      <c r="D167" s="242">
        <v>424.71</v>
      </c>
      <c r="E167" s="242">
        <v>1188.95</v>
      </c>
      <c r="F167" s="52">
        <f t="shared" si="31"/>
        <v>279.9439617621436</v>
      </c>
    </row>
    <row r="168" spans="1:6" ht="12.75" customHeight="1" x14ac:dyDescent="0.2">
      <c r="A168" s="53">
        <v>3214</v>
      </c>
      <c r="B168" s="85" t="s">
        <v>379</v>
      </c>
      <c r="C168" s="50" t="s">
        <v>380</v>
      </c>
      <c r="D168" s="242">
        <v>56.54</v>
      </c>
      <c r="E168" s="242">
        <v>50.9</v>
      </c>
      <c r="F168" s="52">
        <f t="shared" si="31"/>
        <v>90.024761230986911</v>
      </c>
    </row>
    <row r="169" spans="1:6" ht="12.75" customHeight="1" x14ac:dyDescent="0.2">
      <c r="A169" s="53">
        <v>322</v>
      </c>
      <c r="B169" s="85" t="s">
        <v>381</v>
      </c>
      <c r="C169" s="50" t="s">
        <v>382</v>
      </c>
      <c r="D169" s="51">
        <f t="shared" ref="D169:E169" si="41">SUM(D170:D176)</f>
        <v>164419.08000000002</v>
      </c>
      <c r="E169" s="51">
        <f t="shared" si="41"/>
        <v>173433.06</v>
      </c>
      <c r="F169" s="52">
        <f t="shared" si="31"/>
        <v>105.4823199351316</v>
      </c>
    </row>
    <row r="170" spans="1:6" ht="12.75" customHeight="1" x14ac:dyDescent="0.2">
      <c r="A170" s="53">
        <v>3221</v>
      </c>
      <c r="B170" s="85" t="s">
        <v>383</v>
      </c>
      <c r="C170" s="50" t="s">
        <v>384</v>
      </c>
      <c r="D170" s="242">
        <v>12007.54</v>
      </c>
      <c r="E170" s="242">
        <v>12681.11</v>
      </c>
      <c r="F170" s="52">
        <f t="shared" si="31"/>
        <v>105.60955866064157</v>
      </c>
    </row>
    <row r="171" spans="1:6" ht="12.75" customHeight="1" x14ac:dyDescent="0.2">
      <c r="A171" s="53">
        <v>3222</v>
      </c>
      <c r="B171" s="85" t="s">
        <v>385</v>
      </c>
      <c r="C171" s="50" t="s">
        <v>386</v>
      </c>
      <c r="D171" s="242">
        <v>96949.71</v>
      </c>
      <c r="E171" s="242">
        <v>108930.5</v>
      </c>
      <c r="F171" s="52">
        <f t="shared" si="31"/>
        <v>112.35773681014621</v>
      </c>
    </row>
    <row r="172" spans="1:6" ht="12.75" customHeight="1" x14ac:dyDescent="0.2">
      <c r="A172" s="53">
        <v>3223</v>
      </c>
      <c r="B172" s="85" t="s">
        <v>387</v>
      </c>
      <c r="C172" s="50" t="s">
        <v>388</v>
      </c>
      <c r="D172" s="242">
        <v>46342.43</v>
      </c>
      <c r="E172" s="242">
        <v>45363.839999999997</v>
      </c>
      <c r="F172" s="52">
        <f t="shared" si="31"/>
        <v>97.888349834050558</v>
      </c>
    </row>
    <row r="173" spans="1:6" ht="12.75" customHeight="1" x14ac:dyDescent="0.2">
      <c r="A173" s="53">
        <v>3224</v>
      </c>
      <c r="B173" s="85" t="s">
        <v>389</v>
      </c>
      <c r="C173" s="50" t="s">
        <v>390</v>
      </c>
      <c r="D173" s="242">
        <v>1802.75</v>
      </c>
      <c r="E173" s="242">
        <v>1166.6500000000001</v>
      </c>
      <c r="F173" s="52">
        <f t="shared" si="31"/>
        <v>64.715018721397868</v>
      </c>
    </row>
    <row r="174" spans="1:6" ht="12.75" customHeight="1" x14ac:dyDescent="0.2">
      <c r="A174" s="53">
        <v>3225</v>
      </c>
      <c r="B174" s="85" t="s">
        <v>391</v>
      </c>
      <c r="C174" s="50" t="s">
        <v>392</v>
      </c>
      <c r="D174" s="242">
        <v>5602.42</v>
      </c>
      <c r="E174" s="242">
        <v>3068.36</v>
      </c>
      <c r="F174" s="52">
        <f t="shared" si="31"/>
        <v>54.768475051852597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1714.23</v>
      </c>
      <c r="E176" s="242">
        <v>2222.6</v>
      </c>
      <c r="F176" s="52">
        <f t="shared" si="31"/>
        <v>129.65588048278235</v>
      </c>
    </row>
    <row r="177" spans="1:6" ht="12.75" customHeight="1" x14ac:dyDescent="0.2">
      <c r="A177" s="53">
        <v>323</v>
      </c>
      <c r="B177" s="85" t="s">
        <v>397</v>
      </c>
      <c r="C177" s="50" t="s">
        <v>398</v>
      </c>
      <c r="D177" s="51">
        <f t="shared" ref="D177:E177" si="42">SUM(D178:D186)</f>
        <v>54646.890000000014</v>
      </c>
      <c r="E177" s="51">
        <f t="shared" si="42"/>
        <v>69136.709999999992</v>
      </c>
      <c r="F177" s="52">
        <f t="shared" si="31"/>
        <v>126.51536070945662</v>
      </c>
    </row>
    <row r="178" spans="1:6" ht="12.75" customHeight="1" x14ac:dyDescent="0.2">
      <c r="A178" s="53">
        <v>3231</v>
      </c>
      <c r="B178" s="85" t="s">
        <v>399</v>
      </c>
      <c r="C178" s="50" t="s">
        <v>400</v>
      </c>
      <c r="D178" s="242">
        <v>7306.89</v>
      </c>
      <c r="E178" s="242">
        <v>8540.3799999999992</v>
      </c>
      <c r="F178" s="52">
        <f t="shared" si="31"/>
        <v>116.88119021909455</v>
      </c>
    </row>
    <row r="179" spans="1:6" ht="12.75" customHeight="1" x14ac:dyDescent="0.2">
      <c r="A179" s="53">
        <v>3232</v>
      </c>
      <c r="B179" s="85" t="s">
        <v>401</v>
      </c>
      <c r="C179" s="50" t="s">
        <v>402</v>
      </c>
      <c r="D179" s="242">
        <v>16944.27</v>
      </c>
      <c r="E179" s="242">
        <v>20726.580000000002</v>
      </c>
      <c r="F179" s="52">
        <f t="shared" si="31"/>
        <v>122.32205931562706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13978.61</v>
      </c>
      <c r="E181" s="242">
        <v>15597.26</v>
      </c>
      <c r="F181" s="52">
        <f t="shared" si="31"/>
        <v>111.57947750169723</v>
      </c>
    </row>
    <row r="182" spans="1:6" ht="12.75" customHeight="1" x14ac:dyDescent="0.2">
      <c r="A182" s="53">
        <v>3235</v>
      </c>
      <c r="B182" s="85" t="s">
        <v>407</v>
      </c>
      <c r="C182" s="50" t="s">
        <v>408</v>
      </c>
      <c r="D182" s="242">
        <v>2313.44</v>
      </c>
      <c r="E182" s="242">
        <v>2189.17</v>
      </c>
      <c r="F182" s="52">
        <f t="shared" si="31"/>
        <v>94.628345667058582</v>
      </c>
    </row>
    <row r="183" spans="1:6" ht="12.75" customHeight="1" x14ac:dyDescent="0.2">
      <c r="A183" s="53">
        <v>3236</v>
      </c>
      <c r="B183" s="85" t="s">
        <v>409</v>
      </c>
      <c r="C183" s="50" t="s">
        <v>410</v>
      </c>
      <c r="D183" s="242">
        <v>874.98</v>
      </c>
      <c r="E183" s="242">
        <v>4723.95</v>
      </c>
      <c r="F183" s="52">
        <f t="shared" si="31"/>
        <v>539.89234039635187</v>
      </c>
    </row>
    <row r="184" spans="1:6" ht="12.75" customHeight="1" x14ac:dyDescent="0.2">
      <c r="A184" s="53">
        <v>3237</v>
      </c>
      <c r="B184" s="85" t="s">
        <v>411</v>
      </c>
      <c r="C184" s="50" t="s">
        <v>412</v>
      </c>
      <c r="D184" s="242">
        <v>5644.25</v>
      </c>
      <c r="E184" s="242">
        <v>7411.24</v>
      </c>
      <c r="F184" s="52">
        <f t="shared" si="31"/>
        <v>131.30601940027461</v>
      </c>
    </row>
    <row r="185" spans="1:6" ht="12.75" customHeight="1" x14ac:dyDescent="0.2">
      <c r="A185" s="53">
        <v>3238</v>
      </c>
      <c r="B185" s="85" t="s">
        <v>413</v>
      </c>
      <c r="C185" s="50" t="s">
        <v>414</v>
      </c>
      <c r="D185" s="242">
        <v>6506.01</v>
      </c>
      <c r="E185" s="242">
        <v>8782.6</v>
      </c>
      <c r="F185" s="52">
        <f t="shared" si="31"/>
        <v>134.99210729771397</v>
      </c>
    </row>
    <row r="186" spans="1:6" ht="12.75" customHeight="1" x14ac:dyDescent="0.2">
      <c r="A186" s="53">
        <v>3239</v>
      </c>
      <c r="B186" s="85" t="s">
        <v>415</v>
      </c>
      <c r="C186" s="50" t="s">
        <v>416</v>
      </c>
      <c r="D186" s="242">
        <v>1078.44</v>
      </c>
      <c r="E186" s="242">
        <v>1165.53</v>
      </c>
      <c r="F186" s="52">
        <f t="shared" si="31"/>
        <v>108.07555357738956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10120.86</v>
      </c>
      <c r="E188" s="51">
        <f t="shared" si="43"/>
        <v>13331.75</v>
      </c>
      <c r="F188" s="52">
        <f t="shared" si="31"/>
        <v>131.72546601770995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1017.66</v>
      </c>
      <c r="E190" s="242">
        <v>849.21</v>
      </c>
      <c r="F190" s="52">
        <f t="shared" si="31"/>
        <v>83.447320323094161</v>
      </c>
    </row>
    <row r="191" spans="1:6" ht="12.75" customHeight="1" x14ac:dyDescent="0.2">
      <c r="A191" s="53">
        <v>3293</v>
      </c>
      <c r="B191" s="85" t="s">
        <v>425</v>
      </c>
      <c r="C191" s="50" t="s">
        <v>426</v>
      </c>
      <c r="D191" s="242">
        <v>1518.27</v>
      </c>
      <c r="E191" s="242">
        <v>2763.92</v>
      </c>
      <c r="F191" s="52">
        <f t="shared" si="31"/>
        <v>182.04403696312249</v>
      </c>
    </row>
    <row r="192" spans="1:6" ht="12.75" customHeight="1" x14ac:dyDescent="0.2">
      <c r="A192" s="53">
        <v>3294</v>
      </c>
      <c r="B192" s="85" t="s">
        <v>427</v>
      </c>
      <c r="C192" s="50" t="s">
        <v>428</v>
      </c>
      <c r="D192" s="242">
        <v>46.45</v>
      </c>
      <c r="E192" s="242">
        <v>98.27</v>
      </c>
      <c r="F192" s="52">
        <f t="shared" si="31"/>
        <v>211.56081808396121</v>
      </c>
    </row>
    <row r="193" spans="1:6" ht="12.75" customHeight="1" x14ac:dyDescent="0.2">
      <c r="A193" s="53">
        <v>3295</v>
      </c>
      <c r="B193" s="85" t="s">
        <v>429</v>
      </c>
      <c r="C193" s="50" t="s">
        <v>430</v>
      </c>
      <c r="D193" s="242">
        <v>3273.61</v>
      </c>
      <c r="E193" s="242">
        <v>2435.79</v>
      </c>
      <c r="F193" s="52">
        <f t="shared" si="31"/>
        <v>74.40684748641408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4264.87</v>
      </c>
      <c r="E195" s="242">
        <v>7184.56</v>
      </c>
      <c r="F195" s="52">
        <f t="shared" si="31"/>
        <v>168.45906205816357</v>
      </c>
    </row>
    <row r="196" spans="1:6" ht="12.75" customHeight="1" x14ac:dyDescent="0.2">
      <c r="A196" s="53">
        <v>34</v>
      </c>
      <c r="B196" s="232" t="s">
        <v>435</v>
      </c>
      <c r="C196" s="50" t="s">
        <v>436</v>
      </c>
      <c r="D196" s="51">
        <f t="shared" ref="D196:E196" si="44">D197+D202+D210</f>
        <v>738.38</v>
      </c>
      <c r="E196" s="51">
        <f t="shared" si="44"/>
        <v>811.93</v>
      </c>
      <c r="F196" s="52">
        <f t="shared" si="31"/>
        <v>109.96099569327447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738.38</v>
      </c>
      <c r="E210" s="51">
        <f t="shared" si="47"/>
        <v>811.93</v>
      </c>
      <c r="F210" s="52">
        <f t="shared" si="31"/>
        <v>109.96099569327447</v>
      </c>
    </row>
    <row r="211" spans="1:6" ht="12.75" customHeight="1" x14ac:dyDescent="0.2">
      <c r="A211" s="53">
        <v>3431</v>
      </c>
      <c r="B211" s="232" t="s">
        <v>465</v>
      </c>
      <c r="C211" s="50" t="s">
        <v>466</v>
      </c>
      <c r="D211" s="242">
        <v>738.34</v>
      </c>
      <c r="E211" s="242">
        <v>811.93</v>
      </c>
      <c r="F211" s="52">
        <f t="shared" si="31"/>
        <v>109.96695289433052</v>
      </c>
    </row>
    <row r="212" spans="1:6" ht="12.75" customHeight="1" x14ac:dyDescent="0.2">
      <c r="A212" s="53">
        <v>3432</v>
      </c>
      <c r="B212" s="85" t="s">
        <v>467</v>
      </c>
      <c r="C212" s="50" t="s">
        <v>468</v>
      </c>
      <c r="D212" s="242">
        <v>0.04</v>
      </c>
      <c r="E212" s="242"/>
      <c r="F212" s="52">
        <f t="shared" si="31"/>
        <v>0</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664671.07000000007</v>
      </c>
      <c r="E289" s="51">
        <f t="shared" si="79"/>
        <v>756251.29999999993</v>
      </c>
      <c r="F289" s="52">
        <f t="shared" si="76"/>
        <v>113.77827832945999</v>
      </c>
    </row>
    <row r="290" spans="1:6" ht="12.75" customHeight="1" x14ac:dyDescent="0.2">
      <c r="A290" s="53" t="s">
        <v>608</v>
      </c>
      <c r="B290" s="85" t="s">
        <v>619</v>
      </c>
      <c r="C290" s="50" t="s">
        <v>620</v>
      </c>
      <c r="D290" s="51">
        <f>IF(D6&gt;=D289,D6-D289,0)</f>
        <v>44319.899999999907</v>
      </c>
      <c r="E290" s="51">
        <f>IF(E6&gt;=E289,E6-E289,0)</f>
        <v>11143.670000000042</v>
      </c>
      <c r="F290" s="52">
        <f t="shared" si="76"/>
        <v>25.143716479504839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113514.11</v>
      </c>
      <c r="E292" s="242">
        <v>84371.14</v>
      </c>
      <c r="F292" s="52">
        <f t="shared" si="76"/>
        <v>74.326566098258624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1923.15</v>
      </c>
      <c r="E294" s="242">
        <v>1727.96</v>
      </c>
      <c r="F294" s="52">
        <f t="shared" si="76"/>
        <v>89.850505680784138</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92.74</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92.74</v>
      </c>
      <c r="E311" s="51">
        <f t="shared" si="85"/>
        <v>0</v>
      </c>
      <c r="F311" s="52">
        <f t="shared" si="81"/>
        <v>0</v>
      </c>
    </row>
    <row r="312" spans="1:6" ht="12.75" customHeight="1" x14ac:dyDescent="0.2">
      <c r="A312" s="53">
        <v>721</v>
      </c>
      <c r="B312" s="85" t="s">
        <v>662</v>
      </c>
      <c r="C312" s="50" t="s">
        <v>663</v>
      </c>
      <c r="D312" s="51">
        <f t="shared" ref="D312:E312" si="86">SUM(D313:D316)</f>
        <v>92.74</v>
      </c>
      <c r="E312" s="51">
        <f t="shared" si="86"/>
        <v>0</v>
      </c>
      <c r="F312" s="52">
        <f t="shared" si="81"/>
        <v>0</v>
      </c>
    </row>
    <row r="313" spans="1:6" ht="12.75" customHeight="1" x14ac:dyDescent="0.2">
      <c r="A313" s="53">
        <v>7211</v>
      </c>
      <c r="B313" s="85" t="s">
        <v>664</v>
      </c>
      <c r="C313" s="50" t="s">
        <v>665</v>
      </c>
      <c r="D313" s="242">
        <v>92.74</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72585.950000000012</v>
      </c>
      <c r="E350" s="51">
        <f t="shared" si="95"/>
        <v>39233.040000000001</v>
      </c>
      <c r="F350" s="52">
        <f t="shared" si="81"/>
        <v>54.050460178588281</v>
      </c>
    </row>
    <row r="351" spans="1:6" ht="12.75" customHeight="1" x14ac:dyDescent="0.2">
      <c r="A351" s="53">
        <v>41</v>
      </c>
      <c r="B351" s="85" t="s">
        <v>740</v>
      </c>
      <c r="C351" s="50" t="s">
        <v>741</v>
      </c>
      <c r="D351" s="51">
        <f t="shared" ref="D351:E351" si="96">D352+D356</f>
        <v>0</v>
      </c>
      <c r="E351" s="51">
        <f t="shared" si="96"/>
        <v>475</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475</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250</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v>225</v>
      </c>
      <c r="F362" s="52" t="str">
        <f t="shared" si="81"/>
        <v>-</v>
      </c>
    </row>
    <row r="363" spans="1:6" ht="24" x14ac:dyDescent="0.2">
      <c r="A363" s="53">
        <v>42</v>
      </c>
      <c r="B363" s="232" t="s">
        <v>756</v>
      </c>
      <c r="C363" s="50" t="s">
        <v>757</v>
      </c>
      <c r="D363" s="51">
        <f t="shared" ref="D363:E363" si="99">D364+D369+D378+D383+D388+D391</f>
        <v>33915.9</v>
      </c>
      <c r="E363" s="51">
        <f t="shared" si="99"/>
        <v>22019.29</v>
      </c>
      <c r="F363" s="52">
        <f t="shared" si="81"/>
        <v>64.923207109349889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33915.9</v>
      </c>
      <c r="E369" s="51">
        <f t="shared" si="101"/>
        <v>21644.29</v>
      </c>
      <c r="F369" s="52">
        <f t="shared" si="81"/>
        <v>63.817531010528981</v>
      </c>
    </row>
    <row r="370" spans="1:6" ht="12.75" customHeight="1" x14ac:dyDescent="0.2">
      <c r="A370" s="53">
        <v>4221</v>
      </c>
      <c r="B370" s="85" t="s">
        <v>674</v>
      </c>
      <c r="C370" s="50" t="s">
        <v>766</v>
      </c>
      <c r="D370" s="242">
        <v>14256.25</v>
      </c>
      <c r="E370" s="242">
        <v>15535.34</v>
      </c>
      <c r="F370" s="52">
        <f t="shared" si="81"/>
        <v>108.97213502849627</v>
      </c>
    </row>
    <row r="371" spans="1:6" ht="12.75" customHeight="1" x14ac:dyDescent="0.2">
      <c r="A371" s="53">
        <v>4222</v>
      </c>
      <c r="B371" s="85" t="s">
        <v>767</v>
      </c>
      <c r="C371" s="50" t="s">
        <v>768</v>
      </c>
      <c r="D371" s="242">
        <v>1177.9100000000001</v>
      </c>
      <c r="E371" s="242">
        <v>40.32</v>
      </c>
      <c r="F371" s="52">
        <f t="shared" si="81"/>
        <v>3.4230119448854324</v>
      </c>
    </row>
    <row r="372" spans="1:6" ht="12.75" customHeight="1" x14ac:dyDescent="0.2">
      <c r="A372" s="53">
        <v>4223</v>
      </c>
      <c r="B372" s="85" t="s">
        <v>678</v>
      </c>
      <c r="C372" s="50" t="s">
        <v>769</v>
      </c>
      <c r="D372" s="242">
        <v>12782.75</v>
      </c>
      <c r="E372" s="242">
        <v>375</v>
      </c>
      <c r="F372" s="52">
        <f t="shared" si="81"/>
        <v>2.9336410396823847</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1913.94</v>
      </c>
      <c r="E375" s="242">
        <v>309</v>
      </c>
      <c r="F375" s="52">
        <f t="shared" si="81"/>
        <v>16.144706730618513</v>
      </c>
    </row>
    <row r="376" spans="1:6" ht="12.75" customHeight="1" x14ac:dyDescent="0.2">
      <c r="A376" s="53">
        <v>4227</v>
      </c>
      <c r="B376" s="232" t="s">
        <v>686</v>
      </c>
      <c r="C376" s="50" t="s">
        <v>773</v>
      </c>
      <c r="D376" s="242">
        <v>3785.05</v>
      </c>
      <c r="E376" s="242">
        <v>5384.63</v>
      </c>
      <c r="F376" s="52">
        <f t="shared" si="81"/>
        <v>142.26047212057964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375</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375</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38670.050000000003</v>
      </c>
      <c r="E402" s="51">
        <f t="shared" si="109"/>
        <v>16738.75</v>
      </c>
      <c r="F402" s="52">
        <f t="shared" si="81"/>
        <v>43.286083157378897</v>
      </c>
    </row>
    <row r="403" spans="1:6" ht="12.75" customHeight="1" x14ac:dyDescent="0.2">
      <c r="A403" s="53">
        <v>451</v>
      </c>
      <c r="B403" s="85" t="s">
        <v>811</v>
      </c>
      <c r="C403" s="50" t="s">
        <v>812</v>
      </c>
      <c r="D403" s="242">
        <v>38670.050000000003</v>
      </c>
      <c r="E403" s="242">
        <v>16738.75</v>
      </c>
      <c r="F403" s="52">
        <f t="shared" si="81"/>
        <v>43.286083157378897</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72493.210000000006</v>
      </c>
      <c r="E408" s="51">
        <f t="shared" si="111"/>
        <v>39233.040000000001</v>
      </c>
      <c r="F408" s="52">
        <f t="shared" si="81"/>
        <v>54.119606512113336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709083.71</v>
      </c>
      <c r="E412" s="51">
        <f>E6+E298</f>
        <v>767394.97</v>
      </c>
      <c r="F412" s="52">
        <f t="shared" si="81"/>
        <v>108.22346630978168</v>
      </c>
    </row>
    <row r="413" spans="1:6" ht="12.75" customHeight="1" x14ac:dyDescent="0.2">
      <c r="A413" s="53" t="s">
        <v>608</v>
      </c>
      <c r="B413" s="85" t="s">
        <v>831</v>
      </c>
      <c r="C413" s="50" t="s">
        <v>832</v>
      </c>
      <c r="D413" s="51">
        <f t="shared" ref="D413:E413" si="112">D289+D350</f>
        <v>737257.02</v>
      </c>
      <c r="E413" s="51">
        <f t="shared" si="112"/>
        <v>795484.34</v>
      </c>
      <c r="F413" s="52">
        <f t="shared" si="81"/>
        <v>107.8978318850053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28173.310000000056</v>
      </c>
      <c r="E415" s="51">
        <f t="shared" si="114"/>
        <v>28089.369999999995</v>
      </c>
      <c r="F415" s="52">
        <f t="shared" si="81"/>
        <v>99.702058437577762</v>
      </c>
    </row>
    <row r="416" spans="1:6" ht="12.75" customHeight="1" x14ac:dyDescent="0.2">
      <c r="A416" s="60" t="s">
        <v>837</v>
      </c>
      <c r="B416" s="232" t="s">
        <v>838</v>
      </c>
      <c r="C416" s="61" t="s">
        <v>839</v>
      </c>
      <c r="D416" s="51">
        <f t="shared" ref="D416:E416" si="115">IF(D292-D293+D409-D410&gt;=0,D292-D293+D409-D410,0)</f>
        <v>113514.11</v>
      </c>
      <c r="E416" s="51">
        <f t="shared" si="115"/>
        <v>84371.14</v>
      </c>
      <c r="F416" s="52">
        <f t="shared" si="81"/>
        <v>74.326566098258624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1923.15</v>
      </c>
      <c r="E418" s="62">
        <f t="shared" si="117"/>
        <v>1727.96</v>
      </c>
      <c r="F418" s="57">
        <f t="shared" si="81"/>
        <v>89.850505680784138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709083.71</v>
      </c>
      <c r="E639" s="51">
        <f t="shared" si="180"/>
        <v>767394.97</v>
      </c>
      <c r="F639" s="52">
        <f t="shared" si="119"/>
        <v>108.22346630978168</v>
      </c>
    </row>
    <row r="640" spans="1:6" ht="12.75" customHeight="1" x14ac:dyDescent="0.2">
      <c r="A640" s="53" t="s">
        <v>608</v>
      </c>
      <c r="B640" s="85" t="s">
        <v>1277</v>
      </c>
      <c r="C640" s="50" t="s">
        <v>1278</v>
      </c>
      <c r="D640" s="51">
        <f t="shared" ref="D640:E640" si="181">D413+D528</f>
        <v>737257.02</v>
      </c>
      <c r="E640" s="51">
        <f t="shared" si="181"/>
        <v>795484.34</v>
      </c>
      <c r="F640" s="52">
        <f t="shared" si="119"/>
        <v>107.8978318850053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28173.310000000056</v>
      </c>
      <c r="E642" s="51">
        <f t="shared" si="183"/>
        <v>28089.369999999995</v>
      </c>
      <c r="F642" s="52">
        <f t="shared" si="119"/>
        <v>99.702058437577762</v>
      </c>
    </row>
    <row r="643" spans="1:6" ht="24" x14ac:dyDescent="0.2">
      <c r="A643" s="60" t="s">
        <v>1283</v>
      </c>
      <c r="B643" s="85" t="s">
        <v>1284</v>
      </c>
      <c r="C643" s="61" t="s">
        <v>1283</v>
      </c>
      <c r="D643" s="51">
        <f t="shared" ref="D643:E643" si="184">IF(D416-D417+D637-D638&gt;=0,D416-D417+D637-D638,0)</f>
        <v>113514.11</v>
      </c>
      <c r="E643" s="51">
        <f t="shared" si="184"/>
        <v>84371.14</v>
      </c>
      <c r="F643" s="52">
        <f t="shared" si="119"/>
        <v>74.326566098258624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85340.799999999945</v>
      </c>
      <c r="E645" s="51">
        <f t="shared" si="186"/>
        <v>56281.770000000004</v>
      </c>
      <c r="F645" s="52">
        <f t="shared" si="119"/>
        <v>65.94942864374373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34059.879999999997</v>
      </c>
      <c r="E647" s="243">
        <v>43072.56</v>
      </c>
      <c r="F647" s="57">
        <f t="shared" si="119"/>
        <v>126.46127937033249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127096.18</v>
      </c>
      <c r="E649" s="242">
        <v>89678.91</v>
      </c>
      <c r="F649" s="52">
        <f t="shared" ref="F649:F724" si="188">IF(D649&lt;&gt;0,IF(E649/D649&gt;=100,"&gt;&gt;100",E649/D649*100),"-")</f>
        <v>70.55987835354297</v>
      </c>
    </row>
    <row r="650" spans="1:6" ht="12.75" customHeight="1" x14ac:dyDescent="0.2">
      <c r="A650" s="53" t="s">
        <v>1296</v>
      </c>
      <c r="B650" s="85" t="s">
        <v>1297</v>
      </c>
      <c r="C650" s="50" t="s">
        <v>1296</v>
      </c>
      <c r="D650" s="242">
        <v>156650.06</v>
      </c>
      <c r="E650" s="242">
        <v>148587.82999999999</v>
      </c>
      <c r="F650" s="52">
        <f t="shared" si="188"/>
        <v>94.853350199802023</v>
      </c>
    </row>
    <row r="651" spans="1:6" ht="12.75" customHeight="1" x14ac:dyDescent="0.2">
      <c r="A651" s="53" t="s">
        <v>1298</v>
      </c>
      <c r="B651" s="85" t="s">
        <v>1299</v>
      </c>
      <c r="C651" s="50" t="s">
        <v>1298</v>
      </c>
      <c r="D651" s="242">
        <v>194067.33</v>
      </c>
      <c r="E651" s="242">
        <v>176370.84</v>
      </c>
      <c r="F651" s="52">
        <f t="shared" si="188"/>
        <v>90.881262704031641</v>
      </c>
    </row>
    <row r="652" spans="1:6" ht="24" x14ac:dyDescent="0.2">
      <c r="A652" s="53">
        <v>11</v>
      </c>
      <c r="B652" s="85" t="s">
        <v>1300</v>
      </c>
      <c r="C652" s="50" t="s">
        <v>1301</v>
      </c>
      <c r="D652" s="51">
        <f t="shared" ref="D652:E652" si="189">+D649+D650-D651</f>
        <v>89678.91</v>
      </c>
      <c r="E652" s="51">
        <f t="shared" si="189"/>
        <v>61895.899999999994</v>
      </c>
      <c r="F652" s="52">
        <f t="shared" si="188"/>
        <v>69.019460651339301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23</v>
      </c>
      <c r="E654" s="262">
        <v>24</v>
      </c>
      <c r="F654" s="52">
        <f t="shared" si="188"/>
        <v>104.34782608695652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v>
      </c>
      <c r="E656" s="262">
        <v>23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410527.74</v>
      </c>
      <c r="E675" s="242">
        <v>467144.22</v>
      </c>
      <c r="F675" s="52">
        <f t="shared" si="188"/>
        <v>113.79114600148579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6438.73</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122281.51</v>
      </c>
      <c r="E710" s="242">
        <v>125350.14</v>
      </c>
      <c r="F710" s="52">
        <f t="shared" si="188"/>
        <v>102.50947996962093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490.27</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478.74</v>
      </c>
      <c r="E717" s="242">
        <v>1448.94</v>
      </c>
      <c r="F717" s="52">
        <f t="shared" si="188"/>
        <v>302.65697455821532</v>
      </c>
    </row>
    <row r="718" spans="1:6" ht="12.75" customHeight="1" x14ac:dyDescent="0.2">
      <c r="A718" s="53">
        <v>32121</v>
      </c>
      <c r="B718" s="85" t="s">
        <v>1415</v>
      </c>
      <c r="C718" s="50" t="s">
        <v>1416</v>
      </c>
      <c r="D718" s="242">
        <v>16855.8</v>
      </c>
      <c r="E718" s="242">
        <v>15408.18</v>
      </c>
      <c r="F718" s="52">
        <f t="shared" si="188"/>
        <v>91.411739579254629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334.46</v>
      </c>
      <c r="E720" s="242">
        <v>4171.6000000000004</v>
      </c>
      <c r="F720" s="52">
        <f t="shared" si="188"/>
        <v>1247.2642468456618</v>
      </c>
    </row>
    <row r="721" spans="1:6" ht="12.75" customHeight="1" x14ac:dyDescent="0.2">
      <c r="A721" s="53" t="s">
        <v>1421</v>
      </c>
      <c r="B721" s="85" t="s">
        <v>1422</v>
      </c>
      <c r="C721" s="50" t="s">
        <v>1421</v>
      </c>
      <c r="D721" s="242">
        <v>0</v>
      </c>
      <c r="E721" s="242">
        <v>322.02</v>
      </c>
      <c r="F721" s="52" t="str">
        <f t="shared" si="188"/>
        <v>-</v>
      </c>
    </row>
    <row r="722" spans="1:6" ht="12.75" customHeight="1" x14ac:dyDescent="0.2">
      <c r="A722" s="53" t="s">
        <v>1423</v>
      </c>
      <c r="B722" s="85" t="s">
        <v>1424</v>
      </c>
      <c r="C722" s="50" t="s">
        <v>1423</v>
      </c>
      <c r="D722" s="242">
        <v>3867.23</v>
      </c>
      <c r="E722" s="242">
        <v>5887.83</v>
      </c>
      <c r="F722" s="52">
        <f t="shared" si="188"/>
        <v>152.24928437150106</v>
      </c>
    </row>
    <row r="723" spans="1:6" ht="12.75" customHeight="1" x14ac:dyDescent="0.2">
      <c r="A723" s="53" t="s">
        <v>1425</v>
      </c>
      <c r="B723" s="85" t="s">
        <v>1426</v>
      </c>
      <c r="C723" s="50" t="s">
        <v>1425</v>
      </c>
      <c r="D723" s="242">
        <v>751.74</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508.16</v>
      </c>
      <c r="E726" s="242">
        <v>337.41</v>
      </c>
      <c r="F726" s="52">
        <f t="shared" si="190"/>
        <v>66.398378463476064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D247" sqref="D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1726139.9900000002</v>
      </c>
      <c r="E6" s="229">
        <f t="shared" si="0"/>
        <v>1704450.5</v>
      </c>
      <c r="F6" s="230">
        <f t="shared" ref="F6:F260" si="1">IF(D6&gt;0,IF(E6/D6&gt;=100,"&gt;&gt;100",E6/D6*100),"-")</f>
        <v>98.743468656907709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859137.14000000013</v>
      </c>
      <c r="E7" s="104">
        <f t="shared" si="2"/>
        <v>854917.62000000011</v>
      </c>
      <c r="F7" s="93">
        <f t="shared" si="1"/>
        <v>99.508865371598304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22799.99</v>
      </c>
      <c r="E8" s="104">
        <f>E9+E10-E11</f>
        <v>23274.99</v>
      </c>
      <c r="F8" s="93">
        <f t="shared" si="1"/>
        <v>102.08333424707644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22799.99</v>
      </c>
      <c r="E10" s="247">
        <v>23274.99</v>
      </c>
      <c r="F10" s="93">
        <f t="shared" si="1"/>
        <v>102.08333424707644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836337.15000000014</v>
      </c>
      <c r="E12" s="104">
        <f t="shared" si="3"/>
        <v>831642.63000000012</v>
      </c>
      <c r="F12" s="93">
        <f t="shared" si="1"/>
        <v>99.43868091953108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742712.64000000013</v>
      </c>
      <c r="E13" s="104">
        <f t="shared" si="4"/>
        <v>744039.12000000011</v>
      </c>
      <c r="F13" s="93">
        <f t="shared" si="1"/>
        <v>100.17859935708108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1224462.1000000001</v>
      </c>
      <c r="E15" s="247">
        <v>1241200.8500000001</v>
      </c>
      <c r="F15" s="93">
        <f t="shared" si="1"/>
        <v>101.36702883658057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481749.46</v>
      </c>
      <c r="E18" s="247">
        <v>497161.73</v>
      </c>
      <c r="F18" s="93">
        <f t="shared" si="1"/>
        <v>103.19922932555026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76196.560000000056</v>
      </c>
      <c r="E19" s="104">
        <f t="shared" si="5"/>
        <v>70400.320000000065</v>
      </c>
      <c r="F19" s="93">
        <f t="shared" si="1"/>
        <v>92.39304241556313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207283.71</v>
      </c>
      <c r="E20" s="247">
        <v>214722.63</v>
      </c>
      <c r="F20" s="93">
        <f t="shared" si="1"/>
        <v>103.58876247438837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16276.6</v>
      </c>
      <c r="E21" s="247">
        <v>16291.17</v>
      </c>
      <c r="F21" s="93">
        <f t="shared" si="1"/>
        <v>100.08951500927712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273159.52</v>
      </c>
      <c r="E22" s="247">
        <v>273534.52</v>
      </c>
      <c r="F22" s="93">
        <f t="shared" si="1"/>
        <v>100.13728242017706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10654.08</v>
      </c>
      <c r="E25" s="247">
        <v>10963.08</v>
      </c>
      <c r="F25" s="93">
        <f t="shared" si="1"/>
        <v>102.90029735087403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143240.20000000001</v>
      </c>
      <c r="E26" s="247">
        <v>146096.43</v>
      </c>
      <c r="F26" s="93">
        <f t="shared" si="1"/>
        <v>101.99401425018952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574417.55000000005</v>
      </c>
      <c r="E28" s="247">
        <v>591207.51</v>
      </c>
      <c r="F28" s="93">
        <f t="shared" si="1"/>
        <v>102.92295386866226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529.45000000000073</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15883.6</v>
      </c>
      <c r="E30" s="247">
        <v>15883.6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15354.15</v>
      </c>
      <c r="E34" s="247">
        <v>15883.6</v>
      </c>
      <c r="F34" s="93">
        <f t="shared" si="1"/>
        <v>103.44825340380288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16898.5</v>
      </c>
      <c r="E35" s="104">
        <f t="shared" si="7"/>
        <v>16898.5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16884.330000000002</v>
      </c>
      <c r="E36" s="247">
        <v>16884.330000000002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14.17</v>
      </c>
      <c r="E37" s="247">
        <v>14.17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304.69</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331.81</v>
      </c>
      <c r="E47" s="247">
        <v>375</v>
      </c>
      <c r="F47" s="93">
        <f t="shared" si="1"/>
        <v>113.01648533799464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331.81</v>
      </c>
      <c r="E50" s="247">
        <v>70.31</v>
      </c>
      <c r="F50" s="93">
        <f t="shared" si="1"/>
        <v>21.189837557638409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96097.07</v>
      </c>
      <c r="E54" s="247">
        <v>94891.25</v>
      </c>
      <c r="F54" s="93">
        <f t="shared" si="1"/>
        <v>98.745206279442229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96097.07</v>
      </c>
      <c r="E55" s="247">
        <v>94891.25</v>
      </c>
      <c r="F55" s="93">
        <f t="shared" si="1"/>
        <v>98.745206279442229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867002.85000000009</v>
      </c>
      <c r="E68" s="104">
        <f t="shared" si="13"/>
        <v>849532.87999999989</v>
      </c>
      <c r="F68" s="93">
        <f t="shared" si="1"/>
        <v>97.985015850870596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89678.91</v>
      </c>
      <c r="E69" s="104">
        <f t="shared" si="14"/>
        <v>61895.9</v>
      </c>
      <c r="F69" s="93">
        <f t="shared" si="1"/>
        <v>69.019460651339315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89678.91</v>
      </c>
      <c r="E70" s="104">
        <f t="shared" si="15"/>
        <v>61560.36</v>
      </c>
      <c r="F70" s="93">
        <f t="shared" si="1"/>
        <v>68.645303561339006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89678.91</v>
      </c>
      <c r="E72" s="247">
        <v>61560.36</v>
      </c>
      <c r="F72" s="93">
        <f t="shared" si="1"/>
        <v>68.645303561339006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335.54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741340.75</v>
      </c>
      <c r="E78" s="104">
        <f>E79+SUM(E82:E84)-E85+E86</f>
        <v>742836.46</v>
      </c>
      <c r="F78" s="93">
        <f t="shared" si="1"/>
        <v>100.20175742396462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741340.75</v>
      </c>
      <c r="E86" s="247">
        <v>742836.46</v>
      </c>
      <c r="F86" s="93">
        <f t="shared" si="1"/>
        <v>100.20175742396462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1923.31</v>
      </c>
      <c r="E146" s="104">
        <f t="shared" si="26"/>
        <v>1727.96</v>
      </c>
      <c r="F146" s="93">
        <f t="shared" si="1"/>
        <v>89.843031024639814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1923.31</v>
      </c>
      <c r="E159" s="247">
        <v>1727.96</v>
      </c>
      <c r="F159" s="93">
        <f t="shared" si="1"/>
        <v>89.843031024639814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34059.879999999997</v>
      </c>
      <c r="E170" s="104">
        <f t="shared" si="29"/>
        <v>43072.56</v>
      </c>
      <c r="F170" s="93">
        <f t="shared" si="1"/>
        <v>126.46127937033249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34059.879999999997</v>
      </c>
      <c r="E173" s="247">
        <v>43072.56</v>
      </c>
      <c r="F173" s="93">
        <f t="shared" si="1"/>
        <v>126.46127937033249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1726139.99</v>
      </c>
      <c r="E175" s="104">
        <f t="shared" si="30"/>
        <v>1704450.5</v>
      </c>
      <c r="F175" s="93">
        <f t="shared" si="1"/>
        <v>98.743468656907723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39111.909999999996</v>
      </c>
      <c r="E176" s="104">
        <f t="shared" si="31"/>
        <v>50896.32</v>
      </c>
      <c r="F176" s="93">
        <f t="shared" si="1"/>
        <v>130.12997831095441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39111.909999999996</v>
      </c>
      <c r="E177" s="104">
        <f t="shared" si="32"/>
        <v>50896.32</v>
      </c>
      <c r="F177" s="93">
        <f t="shared" si="1"/>
        <v>130.12997831095441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34059.879999999997</v>
      </c>
      <c r="E178" s="247">
        <v>43072.56</v>
      </c>
      <c r="F178" s="93">
        <f t="shared" si="1"/>
        <v>126.46127937033249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4256.63</v>
      </c>
      <c r="E179" s="247">
        <v>5540.22</v>
      </c>
      <c r="F179" s="93">
        <f t="shared" si="1"/>
        <v>130.1550757289217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81.5</v>
      </c>
      <c r="E180" s="104">
        <f t="shared" si="33"/>
        <v>73.94</v>
      </c>
      <c r="F180" s="93">
        <f t="shared" si="1"/>
        <v>90.723926380368098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81.5</v>
      </c>
      <c r="E183" s="247">
        <v>73.94</v>
      </c>
      <c r="F183" s="93">
        <f t="shared" si="1"/>
        <v>90.723926380368098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713.9</v>
      </c>
      <c r="E188" s="247">
        <v>2209.6</v>
      </c>
      <c r="F188" s="93">
        <f t="shared" si="1"/>
        <v>309.51113601344724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1687028.08</v>
      </c>
      <c r="E237" s="104">
        <f t="shared" si="41"/>
        <v>1653554.18</v>
      </c>
      <c r="F237" s="93">
        <f t="shared" si="1"/>
        <v>98.015806589301107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1599763.97</v>
      </c>
      <c r="E238" s="104">
        <f t="shared" si="42"/>
        <v>1595544.45</v>
      </c>
      <c r="F238" s="93">
        <f t="shared" si="1"/>
        <v>99.73624109061538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1599763.97</v>
      </c>
      <c r="E239" s="104">
        <f t="shared" si="43"/>
        <v>1595544.45</v>
      </c>
      <c r="F239" s="93">
        <f t="shared" si="1"/>
        <v>99.73624109061538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859137.14</v>
      </c>
      <c r="E240" s="247">
        <v>854917.62</v>
      </c>
      <c r="F240" s="93">
        <f t="shared" si="1"/>
        <v>99.508865371598304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740626.83</v>
      </c>
      <c r="E241" s="247">
        <v>740626.83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85340.800000000003</v>
      </c>
      <c r="E245" s="104">
        <f t="shared" si="45"/>
        <v>56281.77</v>
      </c>
      <c r="F245" s="93">
        <f t="shared" si="1"/>
        <v>65.949428643743673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154999.06</v>
      </c>
      <c r="E246" s="104">
        <f t="shared" si="46"/>
        <v>95264.81</v>
      </c>
      <c r="F246" s="93">
        <f t="shared" si="1"/>
        <v>61.461540476439012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154999.06</v>
      </c>
      <c r="E247" s="247">
        <v>95264.81</v>
      </c>
      <c r="F247" s="93">
        <f t="shared" si="1"/>
        <v>61.461540476439012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69658.259999999995</v>
      </c>
      <c r="E250" s="104">
        <f t="shared" si="47"/>
        <v>38983.040000000001</v>
      </c>
      <c r="F250" s="93">
        <f t="shared" si="1"/>
        <v>55.963269826148412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69658.259999999995</v>
      </c>
      <c r="E252" s="247">
        <v>38983.040000000001</v>
      </c>
      <c r="F252" s="93">
        <f t="shared" si="1"/>
        <v>55.963269826148412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1923.31</v>
      </c>
      <c r="E255" s="247">
        <v>1727.96</v>
      </c>
      <c r="F255" s="93">
        <f t="shared" si="1"/>
        <v>89.843031024639814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1923.31</v>
      </c>
      <c r="E264" s="247">
        <v>1727.96</v>
      </c>
      <c r="F264" s="93">
        <f t="shared" si="50"/>
        <v>89.843031024639814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713.9</v>
      </c>
      <c r="E268" s="247">
        <v>2209.6</v>
      </c>
      <c r="F268" s="93">
        <f t="shared" si="50"/>
        <v>309.51113601344724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0.01</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740626.85</v>
      </c>
      <c r="E271" s="247">
        <v>740626.85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39111.910000000003</v>
      </c>
      <c r="E288" s="247">
        <v>50896.32</v>
      </c>
      <c r="F288" s="93">
        <f t="shared" si="50"/>
        <v>130.12997831095436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713.9</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2209.6</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3" workbookViewId="0">
      <selection activeCell="D127" sqref="D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737257.02</v>
      </c>
      <c r="E114" s="81">
        <f t="shared" si="22"/>
        <v>795484.34</v>
      </c>
      <c r="F114" s="63">
        <f t="shared" si="1"/>
        <v>107.8978318850053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737257.02</v>
      </c>
      <c r="E126" s="249">
        <v>795484.34</v>
      </c>
      <c r="F126" s="63">
        <f t="shared" si="1"/>
        <v>107.8978318850053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737257.02</v>
      </c>
      <c r="E141" s="106">
        <f t="shared" si="28"/>
        <v>795484.34</v>
      </c>
      <c r="F141" s="82">
        <f t="shared" si="1"/>
        <v>107.8978318850053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300.27999999999997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300.27999999999997</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300.27999999999997</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300.27999999999997</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49" workbookViewId="0">
      <selection activeCell="K105" sqref="K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39111.910000000003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811934.54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3119.91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769581.59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484637.72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278394.68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811.93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5737.26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39233.040000000001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800150.13000000012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5329.51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755587.58000000007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475625.04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274901.49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819.49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4241.5600000000004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39233.040000000001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50896.319999999949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50896.32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2209.6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48686.720000000001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6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19749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cp:lastModifiedBy>
  <cp:lastPrinted>2024-01-22T12:31:46Z</cp:lastPrinted>
  <dcterms:created xsi:type="dcterms:W3CDTF">2022-04-01T05:14:30Z</dcterms:created>
  <dcterms:modified xsi:type="dcterms:W3CDTF">2024-01-31T10:58:13Z</dcterms:modified>
</cp:coreProperties>
</file>